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85D4A67-235C-46F1-82E3-DC1D865ABE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9сент." sheetId="18" r:id="rId1"/>
    <sheet name="20сент." sheetId="19" r:id="rId2"/>
    <sheet name="21сент." sheetId="20" r:id="rId3"/>
    <sheet name="22сент" sheetId="21" r:id="rId4"/>
    <sheet name="23сент" sheetId="22" r:id="rId5"/>
    <sheet name="24сент" sheetId="23" r:id="rId6"/>
    <sheet name="26сент" sheetId="26" r:id="rId7"/>
    <sheet name="27сент" sheetId="27" r:id="rId8"/>
    <sheet name="28сент" sheetId="32" r:id="rId9"/>
    <sheet name="29сент" sheetId="33" r:id="rId10"/>
    <sheet name="30сент" sheetId="34" r:id="rId11"/>
  </sheets>
  <definedNames>
    <definedName name="завтрак_общ" localSheetId="0">#REF!</definedName>
    <definedName name="завтрак_общ" localSheetId="6">#REF!</definedName>
    <definedName name="завтрак_общ" localSheetId="8">#REF!</definedName>
    <definedName name="завтрак_общ" localSheetId="9">#REF!</definedName>
    <definedName name="завтрак_общ" localSheetId="10">#REF!</definedName>
    <definedName name="завтрак_общ">#REF!</definedName>
    <definedName name="завтрак_факт" localSheetId="0">#REF!</definedName>
    <definedName name="завтрак_факт" localSheetId="6">#REF!</definedName>
    <definedName name="завтрак_факт" localSheetId="8">#REF!</definedName>
    <definedName name="завтрак_факт" localSheetId="9">#REF!</definedName>
    <definedName name="завтрак_факт" localSheetId="10">#REF!</definedName>
    <definedName name="завтрак_факт">#REF!</definedName>
    <definedName name="Общее_количество_учащихся" localSheetId="0">#REF!</definedName>
    <definedName name="Общее_количество_учащихся" localSheetId="6">#REF!</definedName>
    <definedName name="Общее_количество_учащихся" localSheetId="8">#REF!</definedName>
    <definedName name="Общее_количество_учащихся" localSheetId="9">#REF!</definedName>
    <definedName name="Общее_количество_учащихся" localSheetId="10">#REF!</definedName>
    <definedName name="Общее_количество_учащихся">#REF!</definedName>
    <definedName name="Фактически_присутствующи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34" l="1"/>
  <c r="D20" i="34" s="1"/>
  <c r="D22" i="34" s="1"/>
  <c r="E19" i="34"/>
  <c r="E20" i="34" s="1"/>
  <c r="F19" i="34"/>
  <c r="F20" i="34" s="1"/>
  <c r="F22" i="34" s="1"/>
  <c r="G19" i="34"/>
  <c r="H19" i="34"/>
  <c r="H20" i="34" s="1"/>
  <c r="H22" i="34" s="1"/>
  <c r="I19" i="34"/>
  <c r="I20" i="34" s="1"/>
  <c r="J19" i="34"/>
  <c r="J20" i="34" s="1"/>
  <c r="K19" i="34"/>
  <c r="K20" i="34" s="1"/>
  <c r="K22" i="34" s="1"/>
  <c r="L19" i="34"/>
  <c r="L20" i="34" s="1"/>
  <c r="L22" i="34" s="1"/>
  <c r="M19" i="34"/>
  <c r="M20" i="34" s="1"/>
  <c r="M22" i="34" s="1"/>
  <c r="N19" i="34"/>
  <c r="N20" i="34" s="1"/>
  <c r="N22" i="34" s="1"/>
  <c r="O19" i="34"/>
  <c r="O20" i="34" s="1"/>
  <c r="P19" i="34"/>
  <c r="P20" i="34" s="1"/>
  <c r="P22" i="34" s="1"/>
  <c r="Q19" i="34"/>
  <c r="Q20" i="34" s="1"/>
  <c r="Q22" i="34" s="1"/>
  <c r="R19" i="34"/>
  <c r="R20" i="34" s="1"/>
  <c r="R22" i="34" s="1"/>
  <c r="S19" i="34"/>
  <c r="S20" i="34" s="1"/>
  <c r="S22" i="34" s="1"/>
  <c r="T19" i="34"/>
  <c r="C19" i="34"/>
  <c r="D20" i="33"/>
  <c r="D21" i="33" s="1"/>
  <c r="D23" i="33" s="1"/>
  <c r="E20" i="33"/>
  <c r="F20" i="33"/>
  <c r="F21" i="33" s="1"/>
  <c r="F23" i="33" s="1"/>
  <c r="G20" i="33"/>
  <c r="G21" i="33" s="1"/>
  <c r="G23" i="33" s="1"/>
  <c r="H20" i="33"/>
  <c r="H21" i="33" s="1"/>
  <c r="H23" i="33" s="1"/>
  <c r="I20" i="33"/>
  <c r="I21" i="33" s="1"/>
  <c r="I23" i="33" s="1"/>
  <c r="J20" i="33"/>
  <c r="J21" i="33" s="1"/>
  <c r="J23" i="33" s="1"/>
  <c r="K20" i="33"/>
  <c r="K21" i="33" s="1"/>
  <c r="K23" i="33" s="1"/>
  <c r="L20" i="33"/>
  <c r="L21" i="33" s="1"/>
  <c r="L23" i="33" s="1"/>
  <c r="M20" i="33"/>
  <c r="N20" i="33"/>
  <c r="N21" i="33" s="1"/>
  <c r="N23" i="33" s="1"/>
  <c r="O20" i="33"/>
  <c r="P20" i="33"/>
  <c r="P21" i="33" s="1"/>
  <c r="P23" i="33" s="1"/>
  <c r="Q20" i="33"/>
  <c r="R20" i="33"/>
  <c r="R21" i="33" s="1"/>
  <c r="R23" i="33" s="1"/>
  <c r="S20" i="33"/>
  <c r="T20" i="33"/>
  <c r="T21" i="33" s="1"/>
  <c r="T23" i="33" s="1"/>
  <c r="C20" i="33"/>
  <c r="C21" i="33"/>
  <c r="C23" i="33" s="1"/>
  <c r="E21" i="33"/>
  <c r="E23" i="33" s="1"/>
  <c r="M21" i="33"/>
  <c r="M23" i="33" s="1"/>
  <c r="O21" i="33"/>
  <c r="O23" i="33" s="1"/>
  <c r="Q21" i="33"/>
  <c r="Q23" i="33" s="1"/>
  <c r="S21" i="33"/>
  <c r="S23" i="33" s="1"/>
  <c r="R21" i="32"/>
  <c r="R23" i="32" s="1"/>
  <c r="N21" i="32"/>
  <c r="N23" i="32" s="1"/>
  <c r="J21" i="32"/>
  <c r="J23" i="32" s="1"/>
  <c r="S21" i="32"/>
  <c r="S23" i="32" s="1"/>
  <c r="D20" i="32"/>
  <c r="D21" i="32" s="1"/>
  <c r="D23" i="32" s="1"/>
  <c r="E20" i="32"/>
  <c r="E21" i="32" s="1"/>
  <c r="E23" i="32" s="1"/>
  <c r="F20" i="32"/>
  <c r="F21" i="32" s="1"/>
  <c r="F23" i="32" s="1"/>
  <c r="G20" i="32"/>
  <c r="G21" i="32" s="1"/>
  <c r="G23" i="32" s="1"/>
  <c r="H20" i="32"/>
  <c r="H21" i="32" s="1"/>
  <c r="H23" i="32" s="1"/>
  <c r="I20" i="32"/>
  <c r="I21" i="32" s="1"/>
  <c r="I23" i="32" s="1"/>
  <c r="J20" i="32"/>
  <c r="K20" i="32"/>
  <c r="K21" i="32" s="1"/>
  <c r="K23" i="32" s="1"/>
  <c r="L20" i="32"/>
  <c r="L21" i="32" s="1"/>
  <c r="L23" i="32" s="1"/>
  <c r="M20" i="32"/>
  <c r="M21" i="32" s="1"/>
  <c r="M23" i="32" s="1"/>
  <c r="N20" i="32"/>
  <c r="O20" i="32"/>
  <c r="O21" i="32" s="1"/>
  <c r="O23" i="32" s="1"/>
  <c r="P20" i="32"/>
  <c r="P21" i="32" s="1"/>
  <c r="P23" i="32" s="1"/>
  <c r="Q20" i="32"/>
  <c r="Q21" i="32" s="1"/>
  <c r="Q23" i="32" s="1"/>
  <c r="R20" i="32"/>
  <c r="S20" i="32"/>
  <c r="T20" i="32"/>
  <c r="T21" i="32" s="1"/>
  <c r="T23" i="32" s="1"/>
  <c r="C20" i="32"/>
  <c r="C21" i="32" s="1"/>
  <c r="C23" i="32" s="1"/>
  <c r="E22" i="34" l="1"/>
  <c r="T20" i="34"/>
  <c r="T22" i="34" s="1"/>
  <c r="C20" i="34"/>
  <c r="C22" i="34" s="1"/>
  <c r="I22" i="34"/>
  <c r="G20" i="34"/>
  <c r="G22" i="34" s="1"/>
  <c r="B24" i="33"/>
  <c r="B24" i="32"/>
  <c r="D21" i="27" l="1"/>
  <c r="D22" i="27" s="1"/>
  <c r="D24" i="27" s="1"/>
  <c r="E21" i="27"/>
  <c r="E22" i="27" s="1"/>
  <c r="F21" i="27"/>
  <c r="F22" i="27" s="1"/>
  <c r="F24" i="27" s="1"/>
  <c r="G21" i="27"/>
  <c r="H21" i="27"/>
  <c r="H22" i="27" s="1"/>
  <c r="H24" i="27" s="1"/>
  <c r="I21" i="27"/>
  <c r="I22" i="27" s="1"/>
  <c r="J21" i="27"/>
  <c r="J22" i="27" s="1"/>
  <c r="K21" i="27"/>
  <c r="K22" i="27" s="1"/>
  <c r="K24" i="27" s="1"/>
  <c r="L22" i="27"/>
  <c r="L24" i="27" s="1"/>
  <c r="M21" i="27"/>
  <c r="M22" i="27" s="1"/>
  <c r="M24" i="27" s="1"/>
  <c r="N21" i="27"/>
  <c r="O21" i="27"/>
  <c r="O22" i="27" s="1"/>
  <c r="O24" i="27" s="1"/>
  <c r="P21" i="27"/>
  <c r="P22" i="27" s="1"/>
  <c r="P24" i="27" s="1"/>
  <c r="Q21" i="27"/>
  <c r="Q22" i="27" s="1"/>
  <c r="Q24" i="27" s="1"/>
  <c r="R21" i="27"/>
  <c r="R22" i="27" s="1"/>
  <c r="R24" i="27" s="1"/>
  <c r="S21" i="27"/>
  <c r="S22" i="27" s="1"/>
  <c r="S24" i="27" s="1"/>
  <c r="T21" i="27"/>
  <c r="T22" i="27" s="1"/>
  <c r="T24" i="27" s="1"/>
  <c r="C21" i="27"/>
  <c r="C22" i="27" s="1"/>
  <c r="C24" i="27" s="1"/>
  <c r="G21" i="26"/>
  <c r="G22" i="26" s="1"/>
  <c r="G24" i="26" s="1"/>
  <c r="D21" i="26"/>
  <c r="D22" i="26" s="1"/>
  <c r="D24" i="26" s="1"/>
  <c r="E21" i="26"/>
  <c r="E22" i="26" s="1"/>
  <c r="E24" i="26" s="1"/>
  <c r="F21" i="26"/>
  <c r="F22" i="26" s="1"/>
  <c r="F24" i="26" s="1"/>
  <c r="H21" i="26"/>
  <c r="H22" i="26" s="1"/>
  <c r="H24" i="26" s="1"/>
  <c r="I21" i="26"/>
  <c r="I22" i="26" s="1"/>
  <c r="I24" i="26" s="1"/>
  <c r="J21" i="26"/>
  <c r="J22" i="26" s="1"/>
  <c r="J24" i="26" s="1"/>
  <c r="K21" i="26"/>
  <c r="K22" i="26" s="1"/>
  <c r="K24" i="26" s="1"/>
  <c r="L21" i="26"/>
  <c r="L22" i="26" s="1"/>
  <c r="L24" i="26" s="1"/>
  <c r="M21" i="26"/>
  <c r="M22" i="26" s="1"/>
  <c r="M24" i="26" s="1"/>
  <c r="N21" i="26"/>
  <c r="N22" i="26" s="1"/>
  <c r="N24" i="26" s="1"/>
  <c r="O21" i="26"/>
  <c r="O22" i="26" s="1"/>
  <c r="O24" i="26" s="1"/>
  <c r="P21" i="26"/>
  <c r="P22" i="26" s="1"/>
  <c r="P24" i="26" s="1"/>
  <c r="Q21" i="26"/>
  <c r="Q22" i="26" s="1"/>
  <c r="Q24" i="26" s="1"/>
  <c r="R21" i="26"/>
  <c r="R22" i="26" s="1"/>
  <c r="R24" i="26" s="1"/>
  <c r="S21" i="26"/>
  <c r="S22" i="26" s="1"/>
  <c r="S24" i="26" s="1"/>
  <c r="T21" i="26"/>
  <c r="T22" i="26" s="1"/>
  <c r="T24" i="26" s="1"/>
  <c r="C21" i="26"/>
  <c r="C22" i="26" s="1"/>
  <c r="C24" i="26" s="1"/>
  <c r="D20" i="20"/>
  <c r="D21" i="20" s="1"/>
  <c r="E20" i="20"/>
  <c r="E21" i="20" s="1"/>
  <c r="F20" i="20"/>
  <c r="F21" i="20" s="1"/>
  <c r="G20" i="20"/>
  <c r="G21" i="20" s="1"/>
  <c r="H20" i="20"/>
  <c r="H21" i="20" s="1"/>
  <c r="I20" i="20"/>
  <c r="I21" i="20" s="1"/>
  <c r="J20" i="20"/>
  <c r="J21" i="20" s="1"/>
  <c r="K20" i="20"/>
  <c r="K21" i="20" s="1"/>
  <c r="K23" i="20" s="1"/>
  <c r="L20" i="20"/>
  <c r="L21" i="20" s="1"/>
  <c r="M20" i="20"/>
  <c r="M21" i="20" s="1"/>
  <c r="N20" i="20"/>
  <c r="N21" i="20" s="1"/>
  <c r="O20" i="20"/>
  <c r="O21" i="20" s="1"/>
  <c r="O23" i="20" s="1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C21" i="23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C20" i="22"/>
  <c r="C20" i="20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C21" i="19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C21" i="18"/>
  <c r="D20" i="21"/>
  <c r="D21" i="21" s="1"/>
  <c r="E20" i="21"/>
  <c r="E21" i="21" s="1"/>
  <c r="F20" i="21"/>
  <c r="F21" i="21" s="1"/>
  <c r="G20" i="21"/>
  <c r="G21" i="21" s="1"/>
  <c r="H20" i="21"/>
  <c r="H21" i="21" s="1"/>
  <c r="I20" i="21"/>
  <c r="I21" i="21" s="1"/>
  <c r="J20" i="21"/>
  <c r="J21" i="21" s="1"/>
  <c r="K20" i="21"/>
  <c r="L20" i="21"/>
  <c r="L21" i="21" s="1"/>
  <c r="M20" i="21"/>
  <c r="M21" i="21" s="1"/>
  <c r="N20" i="21"/>
  <c r="N21" i="21" s="1"/>
  <c r="O20" i="21"/>
  <c r="O21" i="21" s="1"/>
  <c r="P20" i="21"/>
  <c r="Q20" i="21"/>
  <c r="Q21" i="21" s="1"/>
  <c r="R20" i="21"/>
  <c r="R21" i="21" s="1"/>
  <c r="S20" i="21"/>
  <c r="S21" i="21" s="1"/>
  <c r="C20" i="21"/>
  <c r="N22" i="27" l="1"/>
  <c r="N24" i="27" s="1"/>
  <c r="E24" i="27"/>
  <c r="I24" i="27"/>
  <c r="G22" i="27"/>
  <c r="G24" i="27" s="1"/>
  <c r="B25" i="26"/>
  <c r="J9" i="34" l="1"/>
  <c r="J22" i="34" s="1"/>
  <c r="B23" i="34" s="1"/>
  <c r="J9" i="33"/>
  <c r="J9" i="32"/>
  <c r="J10" i="27" l="1"/>
  <c r="J24" i="27" s="1"/>
  <c r="B25" i="27" s="1"/>
  <c r="J10" i="26"/>
  <c r="T22" i="23"/>
  <c r="T24" i="23" s="1"/>
  <c r="S22" i="23"/>
  <c r="S24" i="23" s="1"/>
  <c r="R22" i="23"/>
  <c r="R24" i="23" s="1"/>
  <c r="Q22" i="23"/>
  <c r="Q24" i="23" s="1"/>
  <c r="P22" i="23"/>
  <c r="P24" i="23" s="1"/>
  <c r="O22" i="23"/>
  <c r="O24" i="23" s="1"/>
  <c r="N22" i="23"/>
  <c r="N24" i="23" s="1"/>
  <c r="M22" i="23"/>
  <c r="M24" i="23" s="1"/>
  <c r="L22" i="23"/>
  <c r="L24" i="23" s="1"/>
  <c r="K22" i="23"/>
  <c r="K24" i="23" s="1"/>
  <c r="J22" i="23"/>
  <c r="J24" i="23" s="1"/>
  <c r="I22" i="23"/>
  <c r="I24" i="23" s="1"/>
  <c r="H22" i="23"/>
  <c r="H24" i="23" s="1"/>
  <c r="G22" i="23"/>
  <c r="G24" i="23" s="1"/>
  <c r="F22" i="23"/>
  <c r="F24" i="23" s="1"/>
  <c r="E22" i="23"/>
  <c r="E24" i="23" s="1"/>
  <c r="D22" i="23"/>
  <c r="D24" i="23" s="1"/>
  <c r="C22" i="23"/>
  <c r="C24" i="23" s="1"/>
  <c r="J10" i="23"/>
  <c r="S21" i="22"/>
  <c r="S23" i="22" s="1"/>
  <c r="R21" i="22"/>
  <c r="R23" i="22" s="1"/>
  <c r="Q21" i="22"/>
  <c r="Q23" i="22" s="1"/>
  <c r="P21" i="22"/>
  <c r="P23" i="22" s="1"/>
  <c r="O21" i="22"/>
  <c r="O23" i="22" s="1"/>
  <c r="N21" i="22"/>
  <c r="N23" i="22" s="1"/>
  <c r="M21" i="22"/>
  <c r="M23" i="22" s="1"/>
  <c r="L21" i="22"/>
  <c r="L23" i="22" s="1"/>
  <c r="K21" i="22"/>
  <c r="K23" i="22" s="1"/>
  <c r="J21" i="22"/>
  <c r="J23" i="22" s="1"/>
  <c r="I21" i="22"/>
  <c r="I23" i="22" s="1"/>
  <c r="H21" i="22"/>
  <c r="H23" i="22" s="1"/>
  <c r="G21" i="22"/>
  <c r="G23" i="22" s="1"/>
  <c r="F21" i="22"/>
  <c r="F23" i="22" s="1"/>
  <c r="E21" i="22"/>
  <c r="E23" i="22" s="1"/>
  <c r="D21" i="22"/>
  <c r="D23" i="22" s="1"/>
  <c r="C21" i="22"/>
  <c r="C23" i="22" s="1"/>
  <c r="J9" i="22"/>
  <c r="S23" i="21"/>
  <c r="R23" i="21"/>
  <c r="Q23" i="21"/>
  <c r="O23" i="21"/>
  <c r="N23" i="21"/>
  <c r="M23" i="21"/>
  <c r="L23" i="21"/>
  <c r="J23" i="21"/>
  <c r="I23" i="21"/>
  <c r="H23" i="21"/>
  <c r="G23" i="21"/>
  <c r="F23" i="21"/>
  <c r="E23" i="21"/>
  <c r="D23" i="21"/>
  <c r="C21" i="21"/>
  <c r="C23" i="21" s="1"/>
  <c r="J9" i="21"/>
  <c r="N23" i="20"/>
  <c r="M23" i="20"/>
  <c r="L23" i="20"/>
  <c r="J23" i="20"/>
  <c r="I23" i="20"/>
  <c r="H23" i="20"/>
  <c r="G23" i="20"/>
  <c r="F23" i="20"/>
  <c r="E23" i="20"/>
  <c r="D23" i="20"/>
  <c r="C21" i="20"/>
  <c r="C23" i="20" s="1"/>
  <c r="J9" i="20"/>
  <c r="H24" i="19"/>
  <c r="S22" i="19"/>
  <c r="S24" i="19" s="1"/>
  <c r="R22" i="19"/>
  <c r="R24" i="19" s="1"/>
  <c r="Q22" i="19"/>
  <c r="Q24" i="19" s="1"/>
  <c r="N22" i="19"/>
  <c r="N24" i="19" s="1"/>
  <c r="L22" i="19"/>
  <c r="L24" i="19" s="1"/>
  <c r="K22" i="19"/>
  <c r="K24" i="19" s="1"/>
  <c r="J22" i="19"/>
  <c r="J24" i="19" s="1"/>
  <c r="I22" i="19"/>
  <c r="I24" i="19" s="1"/>
  <c r="G22" i="19"/>
  <c r="G24" i="19" s="1"/>
  <c r="F22" i="19"/>
  <c r="F24" i="19" s="1"/>
  <c r="E22" i="19"/>
  <c r="E24" i="19" s="1"/>
  <c r="D22" i="19"/>
  <c r="D24" i="19" s="1"/>
  <c r="C22" i="19"/>
  <c r="C24" i="19" s="1"/>
  <c r="P22" i="19"/>
  <c r="P24" i="19" s="1"/>
  <c r="O22" i="19"/>
  <c r="O24" i="19" s="1"/>
  <c r="M22" i="19"/>
  <c r="M24" i="19" s="1"/>
  <c r="J10" i="19"/>
  <c r="R22" i="18"/>
  <c r="R24" i="18" s="1"/>
  <c r="Q22" i="18"/>
  <c r="Q24" i="18" s="1"/>
  <c r="P22" i="18"/>
  <c r="P24" i="18" s="1"/>
  <c r="O22" i="18"/>
  <c r="O24" i="18" s="1"/>
  <c r="N22" i="18"/>
  <c r="N24" i="18" s="1"/>
  <c r="M22" i="18"/>
  <c r="M24" i="18" s="1"/>
  <c r="L22" i="18"/>
  <c r="L24" i="18" s="1"/>
  <c r="K22" i="18"/>
  <c r="K24" i="18" s="1"/>
  <c r="J22" i="18"/>
  <c r="J24" i="18" s="1"/>
  <c r="I22" i="18"/>
  <c r="I24" i="18" s="1"/>
  <c r="H22" i="18"/>
  <c r="H24" i="18" s="1"/>
  <c r="G22" i="18"/>
  <c r="G24" i="18" s="1"/>
  <c r="F22" i="18"/>
  <c r="F24" i="18" s="1"/>
  <c r="E22" i="18"/>
  <c r="E24" i="18" s="1"/>
  <c r="D22" i="18"/>
  <c r="D24" i="18" s="1"/>
  <c r="C22" i="18"/>
  <c r="C24" i="18" s="1"/>
  <c r="J10" i="18"/>
  <c r="B25" i="23" l="1"/>
  <c r="B24" i="21"/>
  <c r="B24" i="20"/>
  <c r="B24" i="22"/>
  <c r="B25" i="18"/>
  <c r="B25" i="19"/>
</calcChain>
</file>

<file path=xl/sharedStrings.xml><?xml version="1.0" encoding="utf-8"?>
<sst xmlns="http://schemas.openxmlformats.org/spreadsheetml/2006/main" count="466" uniqueCount="177">
  <si>
    <t>У Т В Е Р Ж Д АЮ</t>
  </si>
  <si>
    <t xml:space="preserve">                                              Меню на выдачу продуктов питания.</t>
  </si>
  <si>
    <t>КОДЫ</t>
  </si>
  <si>
    <t>Наименование Учреждения _____МБОУ «Хуштадинская СОШ-сад»______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</si>
  <si>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</si>
  <si>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</si>
  <si>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</si>
  <si>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</si>
  <si>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</si>
  <si>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</si>
  <si>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</si>
  <si>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</si>
  <si>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</si>
  <si>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</si>
  <si>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</si>
  <si>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</si>
  <si>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</si>
  <si>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перец черный</t>
  </si>
  <si>
    <t>томат</t>
  </si>
  <si>
    <t>картофель</t>
  </si>
  <si>
    <t>масло раст</t>
  </si>
  <si>
    <t>хлеб</t>
  </si>
  <si>
    <t xml:space="preserve">            Обед</t>
  </si>
  <si>
    <t>Пюре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</si>
  <si>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</si>
  <si>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</si>
  <si>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</si>
  <si>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</si>
  <si>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</si>
  <si>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</si>
  <si>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</si>
  <si>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</si>
  <si>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</si>
  <si>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</si>
  <si>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>гречка</t>
  </si>
  <si>
    <t>яблоки</t>
  </si>
  <si>
    <t>Гречка</t>
  </si>
  <si>
    <t>Наименование Учреждения ______</t>
  </si>
  <si>
    <t>Ответственное лицо –</t>
  </si>
  <si>
    <t>курага</t>
  </si>
  <si>
    <t xml:space="preserve">Рис </t>
  </si>
  <si>
    <t>Картофель</t>
  </si>
  <si>
    <t xml:space="preserve">Морковь </t>
  </si>
  <si>
    <t>лук</t>
  </si>
  <si>
    <t>Яблоки</t>
  </si>
  <si>
    <t>Фасоль</t>
  </si>
  <si>
    <t>Капуста</t>
  </si>
  <si>
    <t>вермишель</t>
  </si>
  <si>
    <t xml:space="preserve">Хлеб </t>
  </si>
  <si>
    <t xml:space="preserve">Наименование Учреждения </t>
  </si>
  <si>
    <t>Ответственное лицо</t>
  </si>
  <si>
    <t xml:space="preserve">Хлеб  </t>
  </si>
  <si>
    <t xml:space="preserve">Сахар </t>
  </si>
  <si>
    <t>Соль</t>
  </si>
  <si>
    <t>Рис</t>
  </si>
  <si>
    <t>Морковь</t>
  </si>
  <si>
    <t>Перец</t>
  </si>
  <si>
    <t>Курага</t>
  </si>
  <si>
    <t>Плов</t>
  </si>
  <si>
    <t>Компот из кураги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</si>
  <si>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</si>
  <si>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</si>
  <si>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молоко</t>
  </si>
  <si>
    <t>Томат</t>
  </si>
  <si>
    <t>Лук репчатый</t>
  </si>
  <si>
    <t xml:space="preserve">Соль пищевая </t>
  </si>
  <si>
    <t>Масло растительное</t>
  </si>
  <si>
    <t>Салат с капустой и морковью</t>
  </si>
  <si>
    <t xml:space="preserve">Курага </t>
  </si>
  <si>
    <t>фарш  говядина</t>
  </si>
  <si>
    <t>рис</t>
  </si>
  <si>
    <t>растит масло</t>
  </si>
  <si>
    <t>соль пищев</t>
  </si>
  <si>
    <t>перец</t>
  </si>
  <si>
    <t xml:space="preserve">Суп тефтелевый </t>
  </si>
  <si>
    <t>МБОУ</t>
  </si>
  <si>
    <t>бурак кр</t>
  </si>
  <si>
    <t>Четверг</t>
  </si>
  <si>
    <t xml:space="preserve">                                                                                       </t>
  </si>
  <si>
    <t xml:space="preserve">Какао </t>
  </si>
  <si>
    <t xml:space="preserve">                                                                                 </t>
  </si>
  <si>
    <t>Вторник</t>
  </si>
  <si>
    <t xml:space="preserve">                                                                                      </t>
  </si>
  <si>
    <t>Среда</t>
  </si>
  <si>
    <t>Наименование Учреждения ____</t>
  </si>
  <si>
    <t xml:space="preserve">                                                                           </t>
  </si>
  <si>
    <t>Пятница</t>
  </si>
  <si>
    <t xml:space="preserve">                                                                                             </t>
  </si>
  <si>
    <t>Суббота</t>
  </si>
  <si>
    <t>конфеты</t>
  </si>
  <si>
    <t>слив.масло</t>
  </si>
  <si>
    <t>Суп фасолевый</t>
  </si>
  <si>
    <t>раст.масло</t>
  </si>
  <si>
    <t>соль</t>
  </si>
  <si>
    <t>курица</t>
  </si>
  <si>
    <t>с/масл</t>
  </si>
  <si>
    <t>яйца</t>
  </si>
  <si>
    <t>чай</t>
  </si>
  <si>
    <t>вода</t>
  </si>
  <si>
    <t>зелень</t>
  </si>
  <si>
    <t>мясо</t>
  </si>
  <si>
    <t>суп/мол</t>
  </si>
  <si>
    <t>плов</t>
  </si>
  <si>
    <t>салат</t>
  </si>
  <si>
    <t>кукуруза конс.</t>
  </si>
  <si>
    <t xml:space="preserve">      </t>
  </si>
  <si>
    <t>фарш</t>
  </si>
  <si>
    <t>каша манная</t>
  </si>
  <si>
    <t>вафли</t>
  </si>
  <si>
    <t>котлеты</t>
  </si>
  <si>
    <t xml:space="preserve">крупа манная </t>
  </si>
  <si>
    <t xml:space="preserve">молоко </t>
  </si>
  <si>
    <t xml:space="preserve">картофель </t>
  </si>
  <si>
    <t>заварка</t>
  </si>
  <si>
    <t>раст масло</t>
  </si>
  <si>
    <t xml:space="preserve">                                                                                         </t>
  </si>
  <si>
    <t xml:space="preserve">                                                                      </t>
  </si>
  <si>
    <t xml:space="preserve">                                                                                                </t>
  </si>
  <si>
    <t>хлеб с маслом</t>
  </si>
  <si>
    <t>соус с картошкой</t>
  </si>
  <si>
    <t>сл/масло</t>
  </si>
  <si>
    <t>лавровый</t>
  </si>
  <si>
    <t>сахар</t>
  </si>
  <si>
    <t xml:space="preserve">                                                                                        </t>
  </si>
  <si>
    <t xml:space="preserve">                                                                                            </t>
  </si>
  <si>
    <t xml:space="preserve">печенье </t>
  </si>
  <si>
    <t>печенье</t>
  </si>
  <si>
    <t>Хушетская  СОШ"</t>
  </si>
  <si>
    <t>Газимагомедова .У.Б.</t>
  </si>
  <si>
    <t>Директор                                       Закарьяев М.К.</t>
  </si>
  <si>
    <t>МБОУ  "Хушетская  СОШ"</t>
  </si>
  <si>
    <t>Наименование Учреждения ____МБОУ  "Хушетская  СОШ"______</t>
  </si>
  <si>
    <t xml:space="preserve">  "Хушетская  СОШ"</t>
  </si>
  <si>
    <t>"Хушетская  СОШ"</t>
  </si>
  <si>
    <t>Директор                                                    Закарьяев М.К.</t>
  </si>
  <si>
    <t>Директор                                            Закарьяев М.К.</t>
  </si>
  <si>
    <t xml:space="preserve">        Директор_______________ Закарьяев М.К.</t>
  </si>
  <si>
    <t>Директор                                                     Закарьяев М.К.</t>
  </si>
  <si>
    <t>Директор                                                 Закарьяев М.К.</t>
  </si>
  <si>
    <t>Директор                                          Закарьяев М.К.</t>
  </si>
  <si>
    <t xml:space="preserve">        Директор______                                         Закарьяев М.К.</t>
  </si>
  <si>
    <t>пятница</t>
  </si>
  <si>
    <t>понедельник</t>
  </si>
  <si>
    <t>каша пшеная</t>
  </si>
  <si>
    <t>молоко сухое</t>
  </si>
  <si>
    <t>пшеная крупа</t>
  </si>
  <si>
    <t>Салат  морковный</t>
  </si>
  <si>
    <t>каша геркулесовя</t>
  </si>
  <si>
    <t>геркулес</t>
  </si>
  <si>
    <t>натур.сок</t>
  </si>
  <si>
    <t>натуральный сок</t>
  </si>
  <si>
    <t>блины со сгущёнкой</t>
  </si>
  <si>
    <t>сода</t>
  </si>
  <si>
    <t>кефир</t>
  </si>
  <si>
    <t>мука</t>
  </si>
  <si>
    <t>сгущёнка</t>
  </si>
  <si>
    <t>спагетти</t>
  </si>
  <si>
    <t>макароны с сыром и луком</t>
  </si>
  <si>
    <t>каша кукурузная</t>
  </si>
  <si>
    <t>кукурузная крупа</t>
  </si>
  <si>
    <t>масло сливочное</t>
  </si>
  <si>
    <t>горох конс.</t>
  </si>
  <si>
    <t>вторник</t>
  </si>
  <si>
    <t>каша геркулесовая</t>
  </si>
  <si>
    <t>сливочное масло</t>
  </si>
  <si>
    <t>среда</t>
  </si>
  <si>
    <t xml:space="preserve">  «  19 »             сентябрь       2022г.                      </t>
  </si>
  <si>
    <t>"20"       сентябрь     2022 год</t>
  </si>
  <si>
    <t xml:space="preserve">  «   21  »    сентябрь      2022г.                      </t>
  </si>
  <si>
    <t xml:space="preserve">  « 22 »      сентябрь    2022г.                      </t>
  </si>
  <si>
    <t xml:space="preserve">  «  23 »    сентябрь    2022г.                      </t>
  </si>
  <si>
    <t xml:space="preserve">  «  24 »      сентября     2022г.                      </t>
  </si>
  <si>
    <t xml:space="preserve">  « 26 »     сентябрь   2022г.                      </t>
  </si>
  <si>
    <t xml:space="preserve">"27"сентября  2022г.          </t>
  </si>
  <si>
    <t xml:space="preserve">  « 28  »      сентябрь      2022г.                      </t>
  </si>
  <si>
    <t xml:space="preserve">  « 29  »       сентябрь      2022г.                      </t>
  </si>
  <si>
    <t xml:space="preserve">  «  30  »      сентября    2022г.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</si>
</sst>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  <numFmt numFmtId="166" formatCode="0.0"/>
  </numFmts>
  <fonts count="23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4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0" borderId="0"/>
  </cellStyleXfs>
  <cellXfs count="22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Font="1" applyAlignment="1"/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4"/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Alignment="1" applyProtection="1">
      <alignment horizontal="left" vertical="center" indent="4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3" fillId="0" borderId="0" xfId="0" applyNumberFormat="1" applyFont="1" applyProtection="1"/>
    <xf numFmtId="0" fontId="3" fillId="0" borderId="0" xfId="0" applyFont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0" xfId="33" applyFont="1" applyAlignment="1" applyProtection="1">
      <alignment vertical="center"/>
      <protection locked="0"/>
    </xf>
    <xf numFmtId="0" fontId="14" fillId="0" borderId="0" xfId="33" applyProtection="1">
      <protection locked="0"/>
    </xf>
    <xf numFmtId="0" fontId="0" fillId="0" borderId="0" xfId="33" applyFont="1" applyAlignment="1"/>
    <xf numFmtId="0" fontId="6" fillId="0" borderId="0" xfId="33" applyFont="1" applyAlignment="1" applyProtection="1">
      <alignment vertical="center"/>
      <protection locked="0"/>
    </xf>
    <xf numFmtId="0" fontId="7" fillId="0" borderId="0" xfId="33" applyFont="1" applyAlignment="1" applyProtection="1">
      <alignment horizontal="left" vertical="center"/>
      <protection locked="0"/>
    </xf>
    <xf numFmtId="0" fontId="7" fillId="0" borderId="0" xfId="33" applyFont="1" applyAlignment="1" applyProtection="1">
      <alignment vertical="center"/>
      <protection locked="0"/>
    </xf>
    <xf numFmtId="0" fontId="7" fillId="0" borderId="0" xfId="33" applyFont="1" applyAlignment="1" applyProtection="1">
      <alignment horizontal="left" vertical="center" indent="4"/>
      <protection locked="0"/>
    </xf>
    <xf numFmtId="0" fontId="6" fillId="0" borderId="0" xfId="33" applyFont="1" applyAlignment="1" applyProtection="1">
      <alignment horizontal="left" vertical="center" indent="4"/>
      <protection locked="0"/>
    </xf>
    <xf numFmtId="0" fontId="6" fillId="0" borderId="8" xfId="33" applyFont="1" applyBorder="1" applyAlignment="1" applyProtection="1">
      <alignment horizontal="center" vertical="center" wrapText="1"/>
      <protection locked="0"/>
    </xf>
    <xf numFmtId="0" fontId="6" fillId="0" borderId="10" xfId="33" applyFont="1" applyBorder="1" applyAlignment="1" applyProtection="1">
      <alignment horizontal="center" vertical="center" wrapText="1"/>
      <protection locked="0"/>
    </xf>
    <xf numFmtId="0" fontId="12" fillId="0" borderId="1" xfId="33" applyFont="1" applyBorder="1" applyAlignment="1" applyProtection="1">
      <alignment horizontal="center" vertical="center" wrapText="1"/>
      <protection locked="0"/>
    </xf>
    <xf numFmtId="0" fontId="6" fillId="0" borderId="10" xfId="33" applyFont="1" applyBorder="1" applyAlignment="1" applyProtection="1">
      <alignment vertical="center" wrapText="1"/>
      <protection locked="0"/>
    </xf>
    <xf numFmtId="0" fontId="6" fillId="0" borderId="1" xfId="33" applyFont="1" applyBorder="1" applyAlignment="1" applyProtection="1">
      <alignment horizontal="center" vertical="center" wrapText="1"/>
      <protection locked="0"/>
    </xf>
    <xf numFmtId="0" fontId="10" fillId="0" borderId="0" xfId="33" applyFont="1" applyAlignment="1" applyProtection="1">
      <alignment vertical="center"/>
      <protection locked="0"/>
    </xf>
    <xf numFmtId="2" fontId="3" fillId="0" borderId="0" xfId="33" applyNumberFormat="1" applyFont="1" applyProtection="1"/>
    <xf numFmtId="0" fontId="0" fillId="0" borderId="0" xfId="33" applyFont="1" applyProtection="1">
      <protection locked="0"/>
    </xf>
    <xf numFmtId="0" fontId="6" fillId="0" borderId="0" xfId="0" applyFont="1" applyBorder="1" applyAlignment="1" applyProtection="1">
      <alignment vertical="center" textRotation="90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0" fillId="0" borderId="1" xfId="0" applyNumberFormat="1" applyBorder="1" applyProtection="1"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1" fillId="0" borderId="0" xfId="0" applyFo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protection locked="0"/>
    </xf>
    <xf numFmtId="0" fontId="14" fillId="0" borderId="0" xfId="33" applyAlignment="1" applyProtection="1">
      <protection locked="0"/>
    </xf>
    <xf numFmtId="0" fontId="14" fillId="0" borderId="0" xfId="33" applyBorder="1" applyProtection="1">
      <protection locked="0"/>
    </xf>
    <xf numFmtId="165" fontId="14" fillId="0" borderId="1" xfId="33" applyNumberFormat="1" applyBorder="1" applyAlignment="1" applyProtection="1">
      <alignment horizontal="center" vertical="center"/>
      <protection locked="0"/>
    </xf>
    <xf numFmtId="0" fontId="9" fillId="0" borderId="1" xfId="33" applyFont="1" applyBorder="1" applyAlignment="1" applyProtection="1">
      <alignment horizontal="center" vertical="center" textRotation="90" wrapText="1"/>
      <protection locked="0"/>
    </xf>
    <xf numFmtId="0" fontId="14" fillId="0" borderId="1" xfId="33" applyNumberFormat="1" applyBorder="1" applyAlignment="1" applyProtection="1">
      <alignment horizontal="center" vertical="center"/>
      <protection locked="0"/>
    </xf>
    <xf numFmtId="0" fontId="15" fillId="0" borderId="0" xfId="33" applyNumberFormat="1" applyFont="1" applyAlignment="1">
      <alignment horizontal="center" vertical="center"/>
    </xf>
    <xf numFmtId="0" fontId="14" fillId="0" borderId="0" xfId="33" applyNumberFormat="1" applyAlignment="1" applyProtection="1">
      <alignment horizontal="center" vertical="center"/>
      <protection locked="0"/>
    </xf>
    <xf numFmtId="0" fontId="12" fillId="0" borderId="1" xfId="33" applyNumberFormat="1" applyFont="1" applyBorder="1" applyAlignment="1" applyProtection="1">
      <alignment horizontal="center" vertical="center" wrapText="1"/>
      <protection locked="0"/>
    </xf>
    <xf numFmtId="0" fontId="15" fillId="0" borderId="1" xfId="33" applyNumberFormat="1" applyFont="1" applyBorder="1" applyAlignment="1">
      <alignment horizontal="center" vertical="center"/>
    </xf>
    <xf numFmtId="0" fontId="6" fillId="0" borderId="10" xfId="33" applyFont="1" applyBorder="1" applyAlignment="1" applyProtection="1">
      <alignment horizontal="center" vertical="top" wrapText="1"/>
      <protection locked="0"/>
    </xf>
    <xf numFmtId="0" fontId="9" fillId="0" borderId="1" xfId="33" applyFont="1" applyBorder="1" applyAlignment="1" applyProtection="1">
      <alignment horizontal="center" vertical="top"/>
      <protection locked="0"/>
    </xf>
    <xf numFmtId="0" fontId="9" fillId="0" borderId="1" xfId="33" applyFont="1" applyBorder="1" applyAlignment="1" applyProtection="1">
      <alignment horizontal="center" vertical="top" wrapText="1"/>
      <protection locked="0"/>
    </xf>
    <xf numFmtId="0" fontId="9" fillId="0" borderId="12" xfId="33" applyFont="1" applyBorder="1" applyAlignment="1" applyProtection="1">
      <alignment horizontal="center" vertical="top"/>
      <protection locked="0"/>
    </xf>
    <xf numFmtId="0" fontId="14" fillId="0" borderId="1" xfId="33" applyNumberFormat="1" applyBorder="1" applyAlignment="1" applyProtection="1">
      <alignment horizontal="center" vertical="center"/>
    </xf>
    <xf numFmtId="0" fontId="2" fillId="0" borderId="1" xfId="33" applyNumberFormat="1" applyFont="1" applyBorder="1" applyAlignment="1" applyProtection="1">
      <alignment horizontal="center" vertical="center"/>
    </xf>
    <xf numFmtId="0" fontId="11" fillId="0" borderId="0" xfId="33" applyFont="1" applyProtection="1"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Border="1" applyProtection="1"/>
    <xf numFmtId="2" fontId="2" fillId="0" borderId="0" xfId="0" applyNumberFormat="1" applyFont="1" applyBorder="1" applyProtection="1"/>
    <xf numFmtId="2" fontId="0" fillId="0" borderId="0" xfId="0" applyNumberFormat="1" applyBorder="1" applyProtection="1"/>
    <xf numFmtId="0" fontId="1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6" fillId="0" borderId="9" xfId="33" applyFont="1" applyBorder="1" applyAlignment="1" applyProtection="1">
      <alignment horizontal="center" vertical="center" wrapText="1"/>
      <protection locked="0"/>
    </xf>
    <xf numFmtId="0" fontId="6" fillId="0" borderId="1" xfId="33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21" fillId="0" borderId="1" xfId="33" applyNumberFormat="1" applyFont="1" applyBorder="1" applyProtection="1">
      <protection locked="0"/>
    </xf>
    <xf numFmtId="0" fontId="21" fillId="0" borderId="1" xfId="33" applyFont="1" applyBorder="1" applyAlignment="1"/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33" applyFont="1" applyBorder="1" applyAlignment="1" applyProtection="1">
      <alignment vertical="center" wrapText="1"/>
      <protection locked="0"/>
    </xf>
    <xf numFmtId="0" fontId="21" fillId="0" borderId="0" xfId="33" applyFont="1" applyProtection="1">
      <protection locked="0"/>
    </xf>
    <xf numFmtId="0" fontId="21" fillId="0" borderId="1" xfId="33" applyFont="1" applyBorder="1" applyProtection="1">
      <protection locked="0"/>
    </xf>
    <xf numFmtId="0" fontId="6" fillId="0" borderId="0" xfId="33" applyFont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 textRotation="90" wrapText="1"/>
    </xf>
    <xf numFmtId="0" fontId="19" fillId="0" borderId="11" xfId="0" applyFont="1" applyBorder="1" applyAlignment="1">
      <alignment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16" fontId="0" fillId="0" borderId="0" xfId="0" applyNumberFormat="1" applyFont="1" applyAlignment="1"/>
    <xf numFmtId="0" fontId="19" fillId="0" borderId="6" xfId="0" applyFont="1" applyBorder="1" applyAlignment="1">
      <alignment vertical="center" wrapText="1"/>
    </xf>
    <xf numFmtId="0" fontId="0" fillId="0" borderId="1" xfId="0" applyBorder="1"/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33" applyFont="1" applyBorder="1" applyAlignment="1" applyProtection="1">
      <alignment horizontal="right" vertical="center" wrapText="1"/>
      <protection locked="0"/>
    </xf>
    <xf numFmtId="0" fontId="6" fillId="0" borderId="10" xfId="33" applyFont="1" applyBorder="1" applyAlignment="1" applyProtection="1">
      <alignment horizontal="right" vertical="center" wrapText="1"/>
      <protection locked="0"/>
    </xf>
    <xf numFmtId="0" fontId="14" fillId="0" borderId="5" xfId="33" applyBorder="1" applyAlignment="1" applyProtection="1">
      <alignment horizontal="center"/>
      <protection locked="0"/>
    </xf>
    <xf numFmtId="0" fontId="14" fillId="0" borderId="6" xfId="33" applyBorder="1" applyAlignment="1" applyProtection="1">
      <alignment horizontal="center"/>
      <protection locked="0"/>
    </xf>
    <xf numFmtId="0" fontId="14" fillId="0" borderId="6" xfId="33" applyBorder="1" applyAlignment="1" applyProtection="1">
      <alignment horizontal="center"/>
    </xf>
    <xf numFmtId="0" fontId="14" fillId="0" borderId="7" xfId="33" applyBorder="1" applyAlignment="1" applyProtection="1">
      <alignment horizontal="center"/>
    </xf>
    <xf numFmtId="0" fontId="16" fillId="0" borderId="1" xfId="33" applyFont="1" applyBorder="1" applyAlignment="1" applyProtection="1">
      <alignment vertical="center" textRotation="90" wrapText="1"/>
      <protection locked="0"/>
    </xf>
    <xf numFmtId="0" fontId="6" fillId="0" borderId="11" xfId="33" applyFont="1" applyBorder="1" applyAlignment="1" applyProtection="1">
      <alignment horizontal="right" vertical="center" wrapText="1"/>
      <protection locked="0"/>
    </xf>
    <xf numFmtId="0" fontId="7" fillId="0" borderId="0" xfId="33" applyFont="1" applyBorder="1" applyAlignment="1" applyProtection="1">
      <alignment horizontal="center" vertical="center"/>
      <protection locked="0"/>
    </xf>
    <xf numFmtId="0" fontId="14" fillId="0" borderId="0" xfId="33" applyBorder="1" applyAlignment="1" applyProtection="1">
      <alignment horizontal="center"/>
      <protection locked="0"/>
    </xf>
    <xf numFmtId="0" fontId="14" fillId="0" borderId="2" xfId="33" applyBorder="1" applyAlignment="1" applyProtection="1">
      <alignment horizontal="center"/>
      <protection locked="0"/>
    </xf>
    <xf numFmtId="0" fontId="14" fillId="0" borderId="3" xfId="33" applyBorder="1" applyAlignment="1" applyProtection="1">
      <alignment horizontal="center"/>
      <protection locked="0"/>
    </xf>
    <xf numFmtId="0" fontId="14" fillId="0" borderId="4" xfId="33" applyBorder="1" applyAlignment="1" applyProtection="1">
      <alignment horizontal="center"/>
      <protection locked="0"/>
    </xf>
    <xf numFmtId="0" fontId="4" fillId="0" borderId="0" xfId="33" applyFont="1" applyAlignment="1" applyProtection="1">
      <alignment horizontal="center" vertical="center"/>
      <protection locked="0"/>
    </xf>
    <xf numFmtId="0" fontId="8" fillId="0" borderId="0" xfId="33" applyFont="1" applyAlignment="1" applyProtection="1">
      <alignment horizontal="center"/>
      <protection locked="0"/>
    </xf>
    <xf numFmtId="0" fontId="3" fillId="0" borderId="0" xfId="33" applyFont="1" applyAlignment="1" applyProtection="1">
      <alignment horizontal="right" vertical="center" wrapText="1"/>
      <protection locked="0"/>
    </xf>
    <xf numFmtId="0" fontId="5" fillId="0" borderId="0" xfId="33" applyFont="1" applyAlignment="1" applyProtection="1">
      <alignment horizontal="right" vertical="center" wrapText="1"/>
      <protection locked="0"/>
    </xf>
    <xf numFmtId="0" fontId="7" fillId="0" borderId="0" xfId="33" applyFont="1" applyAlignment="1" applyProtection="1">
      <alignment horizontal="center" vertical="center"/>
      <protection locked="0"/>
    </xf>
    <xf numFmtId="0" fontId="11" fillId="0" borderId="0" xfId="33" applyFont="1" applyAlignment="1" applyProtection="1">
      <alignment horizontal="center"/>
      <protection locked="0"/>
    </xf>
    <xf numFmtId="0" fontId="0" fillId="0" borderId="0" xfId="33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 textRotation="90" wrapText="1"/>
      <protection locked="0"/>
    </xf>
    <xf numFmtId="0" fontId="6" fillId="0" borderId="1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5" xfId="0" applyBorder="1"/>
    <xf numFmtId="0" fontId="6" fillId="0" borderId="1" xfId="0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textRotation="90" wrapText="1"/>
      <protection locked="0"/>
    </xf>
    <xf numFmtId="0" fontId="9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" fontId="7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vertical="center" textRotation="90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2" fillId="0" borderId="1" xfId="33" applyFont="1" applyBorder="1" applyAlignment="1" applyProtection="1">
      <alignment vertical="center" textRotation="90" wrapText="1"/>
      <protection locked="0"/>
    </xf>
    <xf numFmtId="0" fontId="6" fillId="0" borderId="0" xfId="33" applyFont="1" applyBorder="1" applyAlignment="1" applyProtection="1">
      <alignment horizontal="center" vertical="center"/>
      <protection locked="0"/>
    </xf>
    <xf numFmtId="0" fontId="21" fillId="0" borderId="1" xfId="33" applyFont="1" applyBorder="1" applyAlignment="1" applyProtection="1">
      <alignment horizontal="center"/>
      <protection locked="0"/>
    </xf>
    <xf numFmtId="0" fontId="21" fillId="0" borderId="2" xfId="33" applyFont="1" applyBorder="1" applyAlignment="1" applyProtection="1">
      <alignment horizontal="center"/>
      <protection locked="0"/>
    </xf>
    <xf numFmtId="0" fontId="21" fillId="0" borderId="3" xfId="33" applyFont="1" applyBorder="1" applyAlignment="1" applyProtection="1">
      <alignment horizontal="center"/>
      <protection locked="0"/>
    </xf>
    <xf numFmtId="0" fontId="21" fillId="0" borderId="4" xfId="33" applyFont="1" applyBorder="1" applyAlignment="1" applyProtection="1">
      <alignment horizontal="center"/>
      <protection locked="0"/>
    </xf>
    <xf numFmtId="0" fontId="6" fillId="0" borderId="0" xfId="33" applyFont="1" applyAlignment="1" applyProtection="1">
      <alignment horizontal="center" vertical="center"/>
      <protection locked="0"/>
    </xf>
    <xf numFmtId="0" fontId="21" fillId="0" borderId="0" xfId="33" applyFont="1" applyAlignment="1" applyProtection="1">
      <alignment horizontal="center"/>
      <protection locked="0"/>
    </xf>
    <xf numFmtId="0" fontId="17" fillId="0" borderId="0" xfId="33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textRotation="90" wrapText="1"/>
      <protection locked="0"/>
    </xf>
    <xf numFmtId="0" fontId="16" fillId="0" borderId="8" xfId="0" applyFont="1" applyBorder="1" applyAlignment="1" applyProtection="1">
      <alignment horizontal="center" vertical="center" textRotation="90" wrapText="1"/>
      <protection locked="0"/>
    </xf>
    <xf numFmtId="0" fontId="16" fillId="0" borderId="24" xfId="0" applyFont="1" applyBorder="1" applyAlignment="1" applyProtection="1">
      <alignment horizontal="center" vertical="center" textRotation="90" wrapText="1"/>
      <protection locked="0"/>
    </xf>
    <xf numFmtId="0" fontId="16" fillId="0" borderId="11" xfId="0" applyFont="1" applyBorder="1" applyAlignment="1" applyProtection="1">
      <alignment horizontal="center" vertical="center" textRotation="90" wrapText="1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right" vertical="center" wrapText="1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 textRotation="90" wrapText="1"/>
      <protection locked="0"/>
    </xf>
    <xf numFmtId="0" fontId="16" fillId="0" borderId="24" xfId="0" applyFont="1" applyBorder="1" applyAlignment="1" applyProtection="1">
      <alignment horizontal="center" textRotation="90" wrapText="1"/>
      <protection locked="0"/>
    </xf>
    <xf numFmtId="0" fontId="16" fillId="0" borderId="11" xfId="0" applyFont="1" applyBorder="1" applyAlignment="1" applyProtection="1">
      <alignment horizontal="center" textRotation="90" wrapText="1"/>
      <protection locked="0"/>
    </xf>
  </cellXfs>
  <cellStyles count="34">
    <cellStyle name="Денежный 2" xfId="1" xr:uid="{00000000-0005-0000-0000-000000000000}"/>
    <cellStyle name="Обычный" xfId="0" builtinId="0"/>
    <cellStyle name="Обычный 10" xfId="2" xr:uid="{00000000-0005-0000-0000-000002000000}"/>
    <cellStyle name="Обычный 11" xfId="3" xr:uid="{00000000-0005-0000-0000-000003000000}"/>
    <cellStyle name="Обычный 12" xfId="4" xr:uid="{00000000-0005-0000-0000-000004000000}"/>
    <cellStyle name="Обычный 13" xfId="5" xr:uid="{00000000-0005-0000-0000-000005000000}"/>
    <cellStyle name="Обычный 14" xfId="6" xr:uid="{00000000-0005-0000-0000-000006000000}"/>
    <cellStyle name="Обычный 15" xfId="7" xr:uid="{00000000-0005-0000-0000-000007000000}"/>
    <cellStyle name="Обычный 16" xfId="8" xr:uid="{00000000-0005-0000-0000-000008000000}"/>
    <cellStyle name="Обычный 17" xfId="9" xr:uid="{00000000-0005-0000-0000-000009000000}"/>
    <cellStyle name="Обычный 18" xfId="10" xr:uid="{00000000-0005-0000-0000-00000A000000}"/>
    <cellStyle name="Обычный 19" xfId="33" xr:uid="{00000000-0005-0000-0000-00000B000000}"/>
    <cellStyle name="Обычный 2" xfId="11" xr:uid="{00000000-0005-0000-0000-00000C000000}"/>
    <cellStyle name="Обычный 2 2" xfId="12" xr:uid="{00000000-0005-0000-0000-00000D000000}"/>
    <cellStyle name="Обычный 3" xfId="13" xr:uid="{00000000-0005-0000-0000-00000E000000}"/>
    <cellStyle name="Обычный 4" xfId="14" xr:uid="{00000000-0005-0000-0000-00000F000000}"/>
    <cellStyle name="Обычный 5" xfId="15" xr:uid="{00000000-0005-0000-0000-000010000000}"/>
    <cellStyle name="Обычный 6" xfId="16" xr:uid="{00000000-0005-0000-0000-000011000000}"/>
    <cellStyle name="Обычный 7" xfId="17" xr:uid="{00000000-0005-0000-0000-000012000000}"/>
    <cellStyle name="Обычный 8" xfId="18" xr:uid="{00000000-0005-0000-0000-000013000000}"/>
    <cellStyle name="Обычный 9" xfId="19" xr:uid="{00000000-0005-0000-0000-000014000000}"/>
    <cellStyle name="Финансовый 10" xfId="20" xr:uid="{00000000-0005-0000-0000-000015000000}"/>
    <cellStyle name="Финансовый 11" xfId="21" xr:uid="{00000000-0005-0000-0000-000016000000}"/>
    <cellStyle name="Финансовый 12" xfId="22" xr:uid="{00000000-0005-0000-0000-000017000000}"/>
    <cellStyle name="Финансовый 13" xfId="23" xr:uid="{00000000-0005-0000-0000-000018000000}"/>
    <cellStyle name="Финансовый 14" xfId="24" xr:uid="{00000000-0005-0000-0000-000019000000}"/>
    <cellStyle name="Финансовый 15" xfId="25" xr:uid="{00000000-0005-0000-0000-00001A000000}"/>
    <cellStyle name="Финансовый 16" xfId="26" xr:uid="{00000000-0005-0000-0000-00001B000000}"/>
    <cellStyle name="Финансовый 17" xfId="27" xr:uid="{00000000-0005-0000-0000-00001C000000}"/>
    <cellStyle name="Финансовый 2" xfId="28" xr:uid="{00000000-0005-0000-0000-00001D000000}"/>
    <cellStyle name="Финансовый 3" xfId="29" xr:uid="{00000000-0005-0000-0000-00001E000000}"/>
    <cellStyle name="Финансовый 7" xfId="30" xr:uid="{00000000-0005-0000-0000-00001F000000}"/>
    <cellStyle name="Финансовый 8" xfId="31" xr:uid="{00000000-0005-0000-0000-000020000000}"/>
    <cellStyle name="Финансовый 9" xfId="32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zoomScale="80" zoomScaleNormal="80" workbookViewId="0">
      <selection activeCell="G12" sqref="G12"/>
    </sheetView>
  </sheetViews>
  <sheetFormatPr defaultColWidth="9" defaultRowHeight="13.8" x14ac:dyDescent="0.25"/>
  <cols>
    <col min="1" max="1" width="9" style="24"/>
    <col min="2" max="2" width="20.8984375" style="24" customWidth="1"/>
    <col min="3" max="3" width="9" style="24"/>
    <col min="4" max="4" width="7.8984375" style="24" customWidth="1"/>
    <col min="5" max="5" width="6.3984375" style="24" customWidth="1"/>
    <col min="6" max="6" width="6.19921875" style="24" customWidth="1"/>
    <col min="7" max="7" width="6.5" style="24" customWidth="1"/>
    <col min="8" max="8" width="7.09765625" style="24" customWidth="1"/>
    <col min="9" max="9" width="7.3984375" style="24" customWidth="1"/>
    <col min="10" max="10" width="7.59765625" style="24" customWidth="1"/>
    <col min="11" max="11" width="6.69921875" style="24" customWidth="1"/>
    <col min="12" max="12" width="7" style="24" customWidth="1"/>
    <col min="13" max="13" width="6.3984375" style="24" customWidth="1"/>
    <col min="14" max="14" width="7.19921875" style="24" customWidth="1"/>
    <col min="15" max="16" width="6.3984375" style="24" customWidth="1"/>
    <col min="17" max="17" width="7.5" style="24" customWidth="1"/>
    <col min="18" max="18" width="6.5" style="24" customWidth="1"/>
    <col min="19" max="19" width="5.09765625" style="24" customWidth="1"/>
    <col min="20" max="16384" width="9" style="24"/>
  </cols>
  <sheetData>
    <row r="1" spans="1:19" ht="15.6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5.6" x14ac:dyDescent="0.25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23"/>
      <c r="R2" s="23"/>
      <c r="S2" s="23"/>
    </row>
    <row r="3" spans="1:19" ht="15.6" x14ac:dyDescent="0.25">
      <c r="A3" s="156" t="s">
        <v>135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23"/>
      <c r="R3" s="23"/>
      <c r="S3" s="23"/>
    </row>
    <row r="4" spans="1:19" ht="15.6" x14ac:dyDescent="0.25">
      <c r="A4" s="155" t="s">
        <v>166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23"/>
      <c r="R4" s="23"/>
      <c r="S4" s="23"/>
    </row>
    <row r="5" spans="1:19" x14ac:dyDescent="0.25">
      <c r="A5" s="25" t="s">
        <v>1</v>
      </c>
      <c r="B5" s="57"/>
      <c r="C5" s="57"/>
      <c r="D5" s="57"/>
      <c r="E5" s="57"/>
      <c r="F5" s="57"/>
      <c r="G5" s="57"/>
      <c r="H5" s="57"/>
      <c r="I5" s="23"/>
      <c r="J5" s="23"/>
      <c r="K5" s="23"/>
      <c r="L5" s="23"/>
      <c r="M5" s="23"/>
      <c r="N5" s="23"/>
      <c r="O5" s="23"/>
      <c r="P5" s="23"/>
      <c r="Q5" s="23"/>
      <c r="R5" s="58"/>
      <c r="S5" s="58"/>
    </row>
    <row r="6" spans="1:19" x14ac:dyDescent="0.25">
      <c r="A6" s="26" t="s">
        <v>78</v>
      </c>
      <c r="B6" s="27"/>
      <c r="C6" s="157"/>
      <c r="D6" s="157"/>
      <c r="E6" s="27"/>
      <c r="F6" s="27"/>
      <c r="G6" s="27" t="s">
        <v>60</v>
      </c>
      <c r="H6" s="27"/>
      <c r="I6" s="23"/>
      <c r="J6" s="23"/>
      <c r="K6" s="23"/>
      <c r="L6" s="23"/>
      <c r="M6" s="23"/>
      <c r="N6" s="23"/>
      <c r="O6" s="23"/>
      <c r="P6" s="23"/>
      <c r="Q6" s="23"/>
      <c r="R6" s="149"/>
      <c r="S6" s="149"/>
    </row>
    <row r="7" spans="1:19" ht="14.4" x14ac:dyDescent="0.3">
      <c r="A7" s="153" t="s">
        <v>61</v>
      </c>
      <c r="B7" s="153"/>
      <c r="C7" s="158" t="s">
        <v>130</v>
      </c>
      <c r="D7" s="159"/>
      <c r="E7" s="159"/>
      <c r="F7" s="159"/>
      <c r="G7" s="159"/>
      <c r="H7" s="159"/>
      <c r="I7" s="23"/>
      <c r="J7" s="23"/>
      <c r="K7" s="23"/>
      <c r="L7" s="23"/>
      <c r="M7" s="23"/>
      <c r="N7" s="23"/>
      <c r="O7" s="23"/>
      <c r="P7" s="154"/>
      <c r="Q7" s="154"/>
      <c r="R7" s="149"/>
      <c r="S7" s="149"/>
    </row>
    <row r="8" spans="1:19" ht="14.4" thickBot="1" x14ac:dyDescent="0.3">
      <c r="A8" s="148" t="s">
        <v>5</v>
      </c>
      <c r="B8" s="148"/>
      <c r="C8" s="148"/>
      <c r="D8" s="72" t="s">
        <v>128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149"/>
      <c r="S8" s="149"/>
    </row>
    <row r="9" spans="1:19" x14ac:dyDescent="0.25">
      <c r="A9" s="28"/>
      <c r="B9" s="150" t="s">
        <v>6</v>
      </c>
      <c r="C9" s="151"/>
      <c r="D9" s="151"/>
      <c r="E9" s="151"/>
      <c r="F9" s="151" t="s">
        <v>7</v>
      </c>
      <c r="G9" s="151"/>
      <c r="H9" s="151"/>
      <c r="I9" s="151"/>
      <c r="J9" s="151" t="s">
        <v>8</v>
      </c>
      <c r="K9" s="151"/>
      <c r="L9" s="151"/>
      <c r="M9" s="151"/>
      <c r="N9" s="151"/>
      <c r="O9" s="152"/>
      <c r="P9" s="23"/>
      <c r="Q9" s="23"/>
      <c r="R9" s="149"/>
      <c r="S9" s="149"/>
    </row>
    <row r="10" spans="1:19" ht="14.4" thickBot="1" x14ac:dyDescent="0.3">
      <c r="A10" s="28"/>
      <c r="B10" s="142">
        <v>58</v>
      </c>
      <c r="C10" s="143"/>
      <c r="D10" s="143"/>
      <c r="E10" s="143"/>
      <c r="F10" s="143">
        <v>61</v>
      </c>
      <c r="G10" s="143"/>
      <c r="H10" s="143"/>
      <c r="I10" s="143"/>
      <c r="J10" s="144">
        <f>B10*F10</f>
        <v>3538</v>
      </c>
      <c r="K10" s="144"/>
      <c r="L10" s="144"/>
      <c r="M10" s="144"/>
      <c r="N10" s="144"/>
      <c r="O10" s="145"/>
      <c r="P10" s="23"/>
      <c r="Q10" s="23"/>
      <c r="R10" s="23"/>
      <c r="S10" s="23"/>
    </row>
    <row r="11" spans="1:19" x14ac:dyDescent="0.25">
      <c r="A11" s="29"/>
      <c r="B11" s="72" t="s">
        <v>142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ht="105" customHeight="1" x14ac:dyDescent="0.25">
      <c r="A12" s="30"/>
      <c r="B12" s="31"/>
      <c r="C12" s="60" t="s">
        <v>9</v>
      </c>
      <c r="D12" s="60" t="s">
        <v>10</v>
      </c>
      <c r="E12" s="60" t="s">
        <v>46</v>
      </c>
      <c r="F12" s="60" t="s">
        <v>159</v>
      </c>
      <c r="G12" s="60" t="s">
        <v>62</v>
      </c>
      <c r="H12" s="60" t="s">
        <v>79</v>
      </c>
      <c r="I12" s="60" t="s">
        <v>160</v>
      </c>
      <c r="J12" s="60"/>
      <c r="K12" s="60" t="s">
        <v>161</v>
      </c>
      <c r="L12" s="60" t="s">
        <v>64</v>
      </c>
      <c r="M12" s="60" t="s">
        <v>55</v>
      </c>
      <c r="N12" s="60" t="s">
        <v>65</v>
      </c>
      <c r="O12" s="60"/>
      <c r="P12" s="60"/>
      <c r="Q12" s="60" t="s">
        <v>66</v>
      </c>
      <c r="R12" s="60" t="s">
        <v>35</v>
      </c>
      <c r="S12" s="60"/>
    </row>
    <row r="13" spans="1:19" x14ac:dyDescent="0.25">
      <c r="A13" s="146" t="s">
        <v>22</v>
      </c>
      <c r="B13" s="66" t="s">
        <v>9</v>
      </c>
      <c r="C13" s="61">
        <v>0.15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ht="17.25" customHeight="1" x14ac:dyDescent="0.25">
      <c r="A14" s="146"/>
      <c r="B14" s="67" t="s">
        <v>158</v>
      </c>
      <c r="C14" s="61"/>
      <c r="D14" s="61"/>
      <c r="E14" s="61"/>
      <c r="F14" s="61">
        <v>0.04</v>
      </c>
      <c r="G14" s="61">
        <v>0.1</v>
      </c>
      <c r="H14" s="61"/>
      <c r="I14" s="61">
        <v>2.5000000000000001E-2</v>
      </c>
      <c r="J14" s="61"/>
      <c r="K14" s="61"/>
      <c r="L14" s="61"/>
      <c r="M14" s="65"/>
      <c r="N14" s="63">
        <v>1E-3</v>
      </c>
      <c r="O14" s="61"/>
      <c r="P14" s="61"/>
      <c r="Q14" s="61"/>
      <c r="R14" s="61"/>
      <c r="S14" s="61"/>
    </row>
    <row r="15" spans="1:19" ht="27.75" customHeight="1" x14ac:dyDescent="0.25">
      <c r="A15" s="146"/>
      <c r="B15" s="68" t="s">
        <v>67</v>
      </c>
      <c r="C15" s="61"/>
      <c r="D15" s="61"/>
      <c r="E15" s="61">
        <v>0.04</v>
      </c>
      <c r="F15" s="61"/>
      <c r="G15" s="61"/>
      <c r="H15" s="61"/>
      <c r="I15" s="61"/>
      <c r="J15" s="61"/>
      <c r="K15" s="61">
        <v>0.03</v>
      </c>
      <c r="L15" s="61">
        <v>0.01</v>
      </c>
      <c r="M15" s="62">
        <v>0.02</v>
      </c>
      <c r="N15" s="61">
        <v>3.0000000000000001E-3</v>
      </c>
      <c r="O15" s="61"/>
      <c r="P15" s="61"/>
      <c r="Q15" s="61">
        <v>3.0000000000000001E-3</v>
      </c>
      <c r="R15" s="61"/>
      <c r="S15" s="61"/>
    </row>
    <row r="16" spans="1:19" x14ac:dyDescent="0.25">
      <c r="A16" s="146"/>
      <c r="B16" s="67"/>
      <c r="C16" s="61"/>
      <c r="D16" s="61"/>
      <c r="E16" s="61"/>
      <c r="F16" s="64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19" x14ac:dyDescent="0.25">
      <c r="A17" s="146"/>
      <c r="B17" s="69" t="s">
        <v>44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>
        <v>0.1</v>
      </c>
      <c r="S17" s="61"/>
    </row>
    <row r="18" spans="1:19" x14ac:dyDescent="0.25">
      <c r="A18" s="146"/>
      <c r="B18" s="66" t="s">
        <v>26</v>
      </c>
      <c r="C18" s="61"/>
      <c r="D18" s="61">
        <v>0.04</v>
      </c>
      <c r="E18" s="61"/>
      <c r="F18" s="61"/>
      <c r="G18" s="61">
        <v>0.1</v>
      </c>
      <c r="H18" s="61">
        <v>1E-3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1:19" x14ac:dyDescent="0.25">
      <c r="A19" s="146"/>
      <c r="B19" s="33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19" x14ac:dyDescent="0.25">
      <c r="A20" s="146"/>
      <c r="B20" s="33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x14ac:dyDescent="0.25">
      <c r="A21" s="147" t="s">
        <v>27</v>
      </c>
      <c r="B21" s="141"/>
      <c r="C21" s="64">
        <f>C13+C14+C15+C16+C17+C18+C19+C20</f>
        <v>0.15</v>
      </c>
      <c r="D21" s="64">
        <f t="shared" ref="D21:S21" si="0">D13+D14+D15+D16+D17+D18+D19+D20</f>
        <v>0.04</v>
      </c>
      <c r="E21" s="64">
        <f t="shared" si="0"/>
        <v>0.04</v>
      </c>
      <c r="F21" s="64">
        <f t="shared" si="0"/>
        <v>0.04</v>
      </c>
      <c r="G21" s="64">
        <f t="shared" si="0"/>
        <v>0.2</v>
      </c>
      <c r="H21" s="64">
        <f t="shared" si="0"/>
        <v>1E-3</v>
      </c>
      <c r="I21" s="64">
        <f t="shared" si="0"/>
        <v>2.5000000000000001E-2</v>
      </c>
      <c r="J21" s="64">
        <f t="shared" si="0"/>
        <v>0</v>
      </c>
      <c r="K21" s="64">
        <f t="shared" si="0"/>
        <v>0.03</v>
      </c>
      <c r="L21" s="64">
        <f t="shared" si="0"/>
        <v>0.01</v>
      </c>
      <c r="M21" s="64">
        <f t="shared" si="0"/>
        <v>0.02</v>
      </c>
      <c r="N21" s="64">
        <f t="shared" si="0"/>
        <v>4.0000000000000001E-3</v>
      </c>
      <c r="O21" s="64">
        <f t="shared" si="0"/>
        <v>0</v>
      </c>
      <c r="P21" s="64">
        <f t="shared" si="0"/>
        <v>0</v>
      </c>
      <c r="Q21" s="64">
        <f t="shared" si="0"/>
        <v>3.0000000000000001E-3</v>
      </c>
      <c r="R21" s="64">
        <f t="shared" si="0"/>
        <v>0.1</v>
      </c>
      <c r="S21" s="64">
        <f t="shared" si="0"/>
        <v>0</v>
      </c>
    </row>
    <row r="22" spans="1:19" x14ac:dyDescent="0.25">
      <c r="A22" s="140" t="s">
        <v>28</v>
      </c>
      <c r="B22" s="141"/>
      <c r="C22" s="70">
        <f>B10*C21</f>
        <v>8.6999999999999993</v>
      </c>
      <c r="D22" s="70">
        <f>B10*D21</f>
        <v>2.3199999999999998</v>
      </c>
      <c r="E22" s="70">
        <f>B10*E21</f>
        <v>2.3199999999999998</v>
      </c>
      <c r="F22" s="70">
        <f>B10*F16</f>
        <v>0</v>
      </c>
      <c r="G22" s="70">
        <f>B10*G21</f>
        <v>11.600000000000001</v>
      </c>
      <c r="H22" s="70">
        <f>B10*H21</f>
        <v>5.8000000000000003E-2</v>
      </c>
      <c r="I22" s="70">
        <f>B10*I21</f>
        <v>1.4500000000000002</v>
      </c>
      <c r="J22" s="70">
        <f>B10*J21</f>
        <v>0</v>
      </c>
      <c r="K22" s="70">
        <f>B10*K21</f>
        <v>1.74</v>
      </c>
      <c r="L22" s="70">
        <f>B10*L21</f>
        <v>0.57999999999999996</v>
      </c>
      <c r="M22" s="70">
        <f>B10*M21</f>
        <v>1.1599999999999999</v>
      </c>
      <c r="N22" s="70">
        <f>B10*N21</f>
        <v>0.23200000000000001</v>
      </c>
      <c r="O22" s="70">
        <f>B10*O21</f>
        <v>0</v>
      </c>
      <c r="P22" s="70">
        <f>B10*P21</f>
        <v>0</v>
      </c>
      <c r="Q22" s="70">
        <f>B10*Q21</f>
        <v>0.17400000000000002</v>
      </c>
      <c r="R22" s="70">
        <f>B10*R21</f>
        <v>5.8000000000000007</v>
      </c>
      <c r="S22" s="70"/>
    </row>
    <row r="23" spans="1:19" x14ac:dyDescent="0.25">
      <c r="A23" s="140" t="s">
        <v>29</v>
      </c>
      <c r="B23" s="141"/>
      <c r="C23" s="32">
        <v>50</v>
      </c>
      <c r="D23" s="32">
        <v>60</v>
      </c>
      <c r="E23" s="32">
        <v>50</v>
      </c>
      <c r="F23" s="32">
        <v>65</v>
      </c>
      <c r="G23" s="32">
        <v>80</v>
      </c>
      <c r="H23" s="32">
        <v>650</v>
      </c>
      <c r="I23" s="34">
        <v>600</v>
      </c>
      <c r="J23" s="32">
        <v>200</v>
      </c>
      <c r="K23" s="32">
        <v>50</v>
      </c>
      <c r="L23" s="32">
        <v>35</v>
      </c>
      <c r="M23" s="32">
        <v>40</v>
      </c>
      <c r="N23" s="32">
        <v>20</v>
      </c>
      <c r="O23" s="32"/>
      <c r="P23" s="32"/>
      <c r="Q23" s="32">
        <v>140</v>
      </c>
      <c r="R23" s="32">
        <v>80</v>
      </c>
      <c r="S23" s="32"/>
    </row>
    <row r="24" spans="1:19" ht="14.4" x14ac:dyDescent="0.25">
      <c r="A24" s="140" t="s">
        <v>30</v>
      </c>
      <c r="B24" s="141"/>
      <c r="C24" s="71">
        <f t="shared" ref="C24:R24" si="1">C22*C23</f>
        <v>434.99999999999994</v>
      </c>
      <c r="D24" s="71">
        <f t="shared" si="1"/>
        <v>139.19999999999999</v>
      </c>
      <c r="E24" s="71">
        <f t="shared" si="1"/>
        <v>115.99999999999999</v>
      </c>
      <c r="F24" s="71">
        <f t="shared" si="1"/>
        <v>0</v>
      </c>
      <c r="G24" s="71">
        <f t="shared" si="1"/>
        <v>928.00000000000011</v>
      </c>
      <c r="H24" s="71">
        <f t="shared" si="1"/>
        <v>37.700000000000003</v>
      </c>
      <c r="I24" s="71">
        <f t="shared" si="1"/>
        <v>870.00000000000011</v>
      </c>
      <c r="J24" s="71">
        <f t="shared" si="1"/>
        <v>0</v>
      </c>
      <c r="K24" s="71">
        <f t="shared" si="1"/>
        <v>87</v>
      </c>
      <c r="L24" s="71">
        <f t="shared" si="1"/>
        <v>20.299999999999997</v>
      </c>
      <c r="M24" s="71">
        <f t="shared" si="1"/>
        <v>46.4</v>
      </c>
      <c r="N24" s="71">
        <f t="shared" si="1"/>
        <v>4.6400000000000006</v>
      </c>
      <c r="O24" s="71">
        <f t="shared" si="1"/>
        <v>0</v>
      </c>
      <c r="P24" s="71">
        <f t="shared" si="1"/>
        <v>0</v>
      </c>
      <c r="Q24" s="71">
        <f t="shared" si="1"/>
        <v>24.360000000000003</v>
      </c>
      <c r="R24" s="71">
        <f t="shared" si="1"/>
        <v>464.00000000000006</v>
      </c>
      <c r="S24" s="71"/>
    </row>
    <row r="25" spans="1:19" ht="17.399999999999999" x14ac:dyDescent="0.3">
      <c r="A25" s="35" t="s">
        <v>31</v>
      </c>
      <c r="B25" s="36">
        <f>C24+D24+E24+F24+G24+H24+I24+J24+K24+L24+M24+N24+O24+P24+Q24+R24+S24</f>
        <v>3172.6000000000004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15.6" x14ac:dyDescent="0.25">
      <c r="A26" s="22" t="s">
        <v>32</v>
      </c>
      <c r="B26" s="23"/>
      <c r="C26" s="23"/>
      <c r="D26" s="23"/>
      <c r="E26" s="23"/>
      <c r="F26" s="23"/>
      <c r="G26" s="23"/>
      <c r="H26" s="23"/>
      <c r="I26" s="23"/>
      <c r="J26" s="23"/>
      <c r="K26" s="37"/>
      <c r="L26" s="23"/>
      <c r="M26" s="23"/>
      <c r="N26" s="23"/>
      <c r="O26" s="23"/>
      <c r="P26" s="23"/>
      <c r="Q26" s="23"/>
      <c r="R26" s="23"/>
      <c r="S26" s="23"/>
    </row>
    <row r="27" spans="1:19" ht="15.6" x14ac:dyDescent="0.25">
      <c r="A27" s="22" t="s">
        <v>33</v>
      </c>
      <c r="B27" s="23"/>
      <c r="C27" s="37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</sheetData>
  <mergeCells count="23">
    <mergeCell ref="A7:B7"/>
    <mergeCell ref="P7:Q7"/>
    <mergeCell ref="R7:S7"/>
    <mergeCell ref="A2:P2"/>
    <mergeCell ref="A3:P3"/>
    <mergeCell ref="A4:P4"/>
    <mergeCell ref="C6:D6"/>
    <mergeCell ref="R6:S6"/>
    <mergeCell ref="C7:H7"/>
    <mergeCell ref="A8:C8"/>
    <mergeCell ref="R8:S8"/>
    <mergeCell ref="B9:E9"/>
    <mergeCell ref="F9:I9"/>
    <mergeCell ref="J9:O9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27"/>
  <sheetViews>
    <sheetView workbookViewId="0">
      <selection activeCell="L11" sqref="L11"/>
    </sheetView>
  </sheetViews>
  <sheetFormatPr defaultColWidth="9" defaultRowHeight="13.8" x14ac:dyDescent="0.25"/>
  <cols>
    <col min="1" max="1" width="7.59765625" style="3" customWidth="1"/>
    <col min="2" max="2" width="16.5" style="3" customWidth="1"/>
    <col min="3" max="3" width="5.5" style="3" customWidth="1"/>
    <col min="4" max="4" width="6" style="3" customWidth="1"/>
    <col min="5" max="6" width="5.8984375" style="3" customWidth="1"/>
    <col min="7" max="7" width="6.3984375" style="3" customWidth="1"/>
    <col min="8" max="8" width="4.796875" style="3" customWidth="1"/>
    <col min="9" max="9" width="6" style="3" customWidth="1"/>
    <col min="10" max="10" width="6.19921875" style="3" customWidth="1"/>
    <col min="11" max="11" width="5.59765625" style="3" customWidth="1"/>
    <col min="12" max="12" width="5.69921875" style="3" customWidth="1"/>
    <col min="13" max="13" width="6.69921875" style="3" customWidth="1"/>
    <col min="14" max="14" width="5.09765625" style="3" customWidth="1"/>
    <col min="15" max="15" width="4" style="3" customWidth="1"/>
    <col min="16" max="16" width="4.59765625" style="3" customWidth="1"/>
    <col min="17" max="17" width="4.69921875" style="3" customWidth="1"/>
    <col min="18" max="18" width="6.09765625" style="3" customWidth="1"/>
    <col min="19" max="19" width="5.69921875" style="3" customWidth="1"/>
    <col min="20" max="20" width="6.5" style="3" customWidth="1"/>
    <col min="21" max="16384" width="9" style="3"/>
  </cols>
  <sheetData>
    <row r="1" spans="1:20" ht="15.75" customHeight="1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/>
      <c r="R1" s="1"/>
      <c r="S1" s="1"/>
    </row>
    <row r="2" spans="1:20" ht="15.75" customHeight="1" x14ac:dyDescent="0.25">
      <c r="A2" s="176" t="s">
        <v>129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/>
      <c r="R2" s="1"/>
      <c r="S2" s="1"/>
    </row>
    <row r="3" spans="1:20" ht="15.75" customHeight="1" x14ac:dyDescent="0.25">
      <c r="A3" s="175" t="s">
        <v>175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"/>
      <c r="R3" s="1"/>
      <c r="S3" s="1"/>
    </row>
    <row r="4" spans="1:20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/>
      <c r="S4" s="5"/>
    </row>
    <row r="5" spans="1:20" x14ac:dyDescent="0.25">
      <c r="A5" s="6" t="s">
        <v>82</v>
      </c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218" t="s">
        <v>2</v>
      </c>
      <c r="S5" s="218"/>
    </row>
    <row r="6" spans="1:20" ht="14.4" x14ac:dyDescent="0.3">
      <c r="A6" s="8" t="s">
        <v>3</v>
      </c>
      <c r="B6" s="1"/>
      <c r="C6" s="1"/>
      <c r="D6" s="56" t="s">
        <v>130</v>
      </c>
      <c r="E6" s="9"/>
      <c r="F6" s="1"/>
      <c r="G6" s="1"/>
      <c r="H6" s="1"/>
      <c r="I6" s="1"/>
      <c r="J6" s="1"/>
      <c r="K6" s="1"/>
      <c r="L6" s="1"/>
      <c r="M6" s="1"/>
      <c r="N6" s="1"/>
      <c r="O6" s="163" t="s">
        <v>4</v>
      </c>
      <c r="P6" s="163"/>
      <c r="Q6" s="225"/>
      <c r="R6" s="218">
        <v>5042022</v>
      </c>
      <c r="S6" s="218"/>
    </row>
    <row r="7" spans="1:20" ht="14.4" thickBot="1" x14ac:dyDescent="0.3">
      <c r="A7" s="186" t="s">
        <v>5</v>
      </c>
      <c r="B7" s="186"/>
      <c r="C7" s="186"/>
      <c r="D7" s="52" t="s">
        <v>128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18"/>
      <c r="S7" s="218"/>
    </row>
    <row r="8" spans="1:20" x14ac:dyDescent="0.25">
      <c r="A8" s="8"/>
      <c r="B8" s="166" t="s">
        <v>6</v>
      </c>
      <c r="C8" s="167"/>
      <c r="D8" s="167"/>
      <c r="E8" s="167"/>
      <c r="F8" s="167" t="s">
        <v>7</v>
      </c>
      <c r="G8" s="167"/>
      <c r="H8" s="167"/>
      <c r="I8" s="167"/>
      <c r="J8" s="167" t="s">
        <v>8</v>
      </c>
      <c r="K8" s="167"/>
      <c r="L8" s="167"/>
      <c r="M8" s="167"/>
      <c r="N8" s="167"/>
      <c r="O8" s="168"/>
      <c r="P8" s="1"/>
      <c r="Q8" s="1"/>
      <c r="R8" s="218"/>
      <c r="S8" s="218"/>
    </row>
    <row r="9" spans="1:20" ht="14.4" thickBot="1" x14ac:dyDescent="0.3">
      <c r="A9" s="8"/>
      <c r="B9" s="169">
        <v>58</v>
      </c>
      <c r="C9" s="170"/>
      <c r="D9" s="170"/>
      <c r="E9" s="170"/>
      <c r="F9" s="170">
        <v>61</v>
      </c>
      <c r="G9" s="170"/>
      <c r="H9" s="170"/>
      <c r="I9" s="170"/>
      <c r="J9" s="171">
        <f>B9*F9</f>
        <v>3538</v>
      </c>
      <c r="K9" s="171"/>
      <c r="L9" s="171"/>
      <c r="M9" s="171"/>
      <c r="N9" s="171"/>
      <c r="O9" s="172"/>
      <c r="P9" s="1"/>
      <c r="Q9" s="1"/>
      <c r="R9" s="1"/>
      <c r="S9" s="1"/>
    </row>
    <row r="10" spans="1:20" x14ac:dyDescent="0.25">
      <c r="A10" s="10"/>
      <c r="B10" s="52" t="s">
        <v>77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78" customHeight="1" x14ac:dyDescent="0.25">
      <c r="A11" s="11"/>
      <c r="B11" s="12"/>
      <c r="C11" s="130" t="s">
        <v>21</v>
      </c>
      <c r="D11" s="131" t="s">
        <v>52</v>
      </c>
      <c r="E11" s="131" t="s">
        <v>95</v>
      </c>
      <c r="F11" s="131" t="s">
        <v>110</v>
      </c>
      <c r="G11" s="131" t="s">
        <v>152</v>
      </c>
      <c r="H11" s="131" t="s">
        <v>153</v>
      </c>
      <c r="I11" s="131" t="s">
        <v>154</v>
      </c>
      <c r="J11" s="131" t="s">
        <v>93</v>
      </c>
      <c r="K11" s="131" t="s">
        <v>111</v>
      </c>
      <c r="L11" s="131" t="s">
        <v>112</v>
      </c>
      <c r="M11" s="131" t="s">
        <v>73</v>
      </c>
      <c r="N11" s="131" t="s">
        <v>108</v>
      </c>
      <c r="O11" s="131" t="s">
        <v>98</v>
      </c>
      <c r="P11" s="131" t="s">
        <v>155</v>
      </c>
      <c r="Q11" s="131"/>
      <c r="R11" s="131" t="s">
        <v>113</v>
      </c>
      <c r="S11" s="131" t="s">
        <v>106</v>
      </c>
      <c r="T11" s="131" t="s">
        <v>114</v>
      </c>
    </row>
    <row r="12" spans="1:20" ht="15.6" x14ac:dyDescent="0.25">
      <c r="A12" s="11"/>
      <c r="B12" s="127" t="s">
        <v>21</v>
      </c>
      <c r="C12" s="98">
        <v>0.1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4.25" customHeight="1" x14ac:dyDescent="0.25">
      <c r="A13" s="195" t="s">
        <v>22</v>
      </c>
      <c r="B13" s="127" t="s">
        <v>107</v>
      </c>
      <c r="C13" s="98"/>
      <c r="D13" s="98"/>
      <c r="E13" s="98">
        <v>0.02</v>
      </c>
      <c r="F13" s="98">
        <v>0.04</v>
      </c>
      <c r="G13" s="98"/>
      <c r="H13" s="98"/>
      <c r="I13" s="98"/>
      <c r="J13" s="98">
        <v>3.0000000000000001E-3</v>
      </c>
      <c r="K13" s="98">
        <v>0.1</v>
      </c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5.6" x14ac:dyDescent="0.25">
      <c r="A14" s="195"/>
      <c r="B14" s="127" t="s">
        <v>97</v>
      </c>
      <c r="C14" s="98"/>
      <c r="D14" s="98">
        <v>0.04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>
        <v>0.2</v>
      </c>
      <c r="P14" s="98"/>
      <c r="Q14" s="98"/>
      <c r="R14" s="98">
        <v>1E-3</v>
      </c>
      <c r="S14" s="98"/>
      <c r="T14" s="98"/>
    </row>
    <row r="15" spans="1:20" ht="15.6" x14ac:dyDescent="0.25">
      <c r="A15" s="195"/>
      <c r="B15" s="127" t="s">
        <v>108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>
        <v>0.03</v>
      </c>
      <c r="O15" s="98"/>
      <c r="P15" s="98"/>
      <c r="Q15" s="98"/>
      <c r="R15" s="98"/>
      <c r="S15" s="98"/>
      <c r="T15" s="98"/>
    </row>
    <row r="16" spans="1:20" ht="27.6" x14ac:dyDescent="0.25">
      <c r="A16" s="195"/>
      <c r="B16" s="128" t="s">
        <v>151</v>
      </c>
      <c r="C16" s="98"/>
      <c r="D16" s="98"/>
      <c r="E16" s="98"/>
      <c r="F16" s="98"/>
      <c r="G16" s="98">
        <v>1E-3</v>
      </c>
      <c r="H16" s="99">
        <v>0.1</v>
      </c>
      <c r="I16" s="98">
        <v>0.04</v>
      </c>
      <c r="J16" s="98"/>
      <c r="K16" s="98"/>
      <c r="L16" s="98"/>
      <c r="M16" s="98">
        <v>1E-3</v>
      </c>
      <c r="N16" s="98"/>
      <c r="O16" s="98"/>
      <c r="P16" s="98">
        <v>0.01</v>
      </c>
      <c r="Q16" s="98"/>
      <c r="R16" s="98"/>
      <c r="S16" s="98"/>
      <c r="T16" s="98">
        <v>1E-3</v>
      </c>
    </row>
    <row r="17" spans="1:20" ht="15.6" x14ac:dyDescent="0.25">
      <c r="A17" s="195"/>
      <c r="B17" s="127" t="s">
        <v>109</v>
      </c>
      <c r="C17" s="98"/>
      <c r="D17" s="98"/>
      <c r="E17" s="98"/>
      <c r="F17" s="98"/>
      <c r="G17" s="98"/>
      <c r="H17" s="98"/>
      <c r="I17" s="98"/>
      <c r="J17" s="98">
        <v>2.5000000000000001E-3</v>
      </c>
      <c r="K17" s="98"/>
      <c r="L17" s="98">
        <v>2.1999999999999999E-2</v>
      </c>
      <c r="M17" s="98"/>
      <c r="N17" s="98"/>
      <c r="O17" s="98"/>
      <c r="P17" s="98"/>
      <c r="Q17" s="98"/>
      <c r="R17" s="98"/>
      <c r="S17" s="98">
        <v>0.03</v>
      </c>
      <c r="T17" s="98">
        <v>1E-3</v>
      </c>
    </row>
    <row r="18" spans="1:20" ht="15.6" x14ac:dyDescent="0.25">
      <c r="A18" s="195"/>
      <c r="B18" s="129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</row>
    <row r="19" spans="1:20" x14ac:dyDescent="0.25">
      <c r="A19" s="195"/>
      <c r="B19" s="1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22"/>
    </row>
    <row r="20" spans="1:20" ht="30" customHeight="1" x14ac:dyDescent="0.25">
      <c r="A20" s="165" t="s">
        <v>27</v>
      </c>
      <c r="B20" s="161"/>
      <c r="C20" s="46">
        <f>C12+C13+C14+C15+C16+C17+C18+C19</f>
        <v>0.1</v>
      </c>
      <c r="D20" s="46">
        <f t="shared" ref="D20:T20" si="0">D12+D13+D14+D15+D16+D17+D18+D19</f>
        <v>0.04</v>
      </c>
      <c r="E20" s="46">
        <f t="shared" si="0"/>
        <v>0.02</v>
      </c>
      <c r="F20" s="46">
        <f t="shared" si="0"/>
        <v>0.04</v>
      </c>
      <c r="G20" s="46">
        <f t="shared" si="0"/>
        <v>1E-3</v>
      </c>
      <c r="H20" s="46">
        <f t="shared" si="0"/>
        <v>0.1</v>
      </c>
      <c r="I20" s="46">
        <f t="shared" si="0"/>
        <v>0.04</v>
      </c>
      <c r="J20" s="46">
        <f t="shared" si="0"/>
        <v>5.4999999999999997E-3</v>
      </c>
      <c r="K20" s="46">
        <f t="shared" si="0"/>
        <v>0.1</v>
      </c>
      <c r="L20" s="46">
        <f t="shared" si="0"/>
        <v>2.1999999999999999E-2</v>
      </c>
      <c r="M20" s="46">
        <f t="shared" si="0"/>
        <v>1E-3</v>
      </c>
      <c r="N20" s="46">
        <f t="shared" si="0"/>
        <v>0.03</v>
      </c>
      <c r="O20" s="46">
        <f t="shared" si="0"/>
        <v>0.2</v>
      </c>
      <c r="P20" s="46">
        <f t="shared" si="0"/>
        <v>0.01</v>
      </c>
      <c r="Q20" s="46">
        <f t="shared" si="0"/>
        <v>0</v>
      </c>
      <c r="R20" s="46">
        <f t="shared" si="0"/>
        <v>1E-3</v>
      </c>
      <c r="S20" s="46">
        <f t="shared" si="0"/>
        <v>0.03</v>
      </c>
      <c r="T20" s="46">
        <f t="shared" si="0"/>
        <v>2E-3</v>
      </c>
    </row>
    <row r="21" spans="1:20" ht="14.25" customHeight="1" x14ac:dyDescent="0.25">
      <c r="A21" s="161" t="s">
        <v>28</v>
      </c>
      <c r="B21" s="224"/>
      <c r="C21" s="54">
        <f>B9*C20</f>
        <v>5.8000000000000007</v>
      </c>
      <c r="D21" s="54">
        <f>B9*D20</f>
        <v>2.3199999999999998</v>
      </c>
      <c r="E21" s="54">
        <f>B9*E20</f>
        <v>1.1599999999999999</v>
      </c>
      <c r="F21" s="54">
        <f>B9*F20</f>
        <v>2.3199999999999998</v>
      </c>
      <c r="G21" s="54">
        <f>B9*G20</f>
        <v>5.8000000000000003E-2</v>
      </c>
      <c r="H21" s="54">
        <f>B9*H20</f>
        <v>5.8000000000000007</v>
      </c>
      <c r="I21" s="54">
        <f>B9*I20</f>
        <v>2.3199999999999998</v>
      </c>
      <c r="J21" s="54">
        <f>B9*J20</f>
        <v>0.31900000000000001</v>
      </c>
      <c r="K21" s="54">
        <f>K20*B9</f>
        <v>5.8000000000000007</v>
      </c>
      <c r="L21" s="54">
        <f>B9*L20</f>
        <v>1.276</v>
      </c>
      <c r="M21" s="54">
        <f>B9*M20</f>
        <v>5.8000000000000003E-2</v>
      </c>
      <c r="N21" s="54">
        <f>B9*N20</f>
        <v>1.74</v>
      </c>
      <c r="O21" s="54">
        <f>B9*O20</f>
        <v>11.600000000000001</v>
      </c>
      <c r="P21" s="54">
        <f>P20*B9</f>
        <v>0.57999999999999996</v>
      </c>
      <c r="Q21" s="54">
        <f>B9*Q20</f>
        <v>0</v>
      </c>
      <c r="R21" s="54">
        <f>B9*R20</f>
        <v>5.8000000000000003E-2</v>
      </c>
      <c r="S21" s="54">
        <f>B9*S20</f>
        <v>1.74</v>
      </c>
      <c r="T21" s="132">
        <f>T20*B9</f>
        <v>0.11600000000000001</v>
      </c>
    </row>
    <row r="22" spans="1:20" x14ac:dyDescent="0.25">
      <c r="A22" s="160" t="s">
        <v>29</v>
      </c>
      <c r="B22" s="161"/>
      <c r="C22" s="46">
        <v>50</v>
      </c>
      <c r="D22" s="46">
        <v>60</v>
      </c>
      <c r="E22" s="46">
        <v>600</v>
      </c>
      <c r="F22" s="46">
        <v>60</v>
      </c>
      <c r="G22" s="46">
        <v>40</v>
      </c>
      <c r="H22" s="46">
        <v>85</v>
      </c>
      <c r="I22" s="46">
        <v>40</v>
      </c>
      <c r="J22" s="46">
        <v>20</v>
      </c>
      <c r="K22" s="46">
        <v>80</v>
      </c>
      <c r="L22" s="46">
        <v>50</v>
      </c>
      <c r="M22" s="46">
        <v>320</v>
      </c>
      <c r="N22" s="46">
        <v>150</v>
      </c>
      <c r="O22" s="46">
        <v>0</v>
      </c>
      <c r="P22" s="46">
        <v>150</v>
      </c>
      <c r="Q22" s="46">
        <v>80</v>
      </c>
      <c r="R22" s="46">
        <v>650</v>
      </c>
      <c r="S22" s="53">
        <v>420</v>
      </c>
      <c r="T22" s="132">
        <v>140</v>
      </c>
    </row>
    <row r="23" spans="1:20" ht="15" customHeight="1" x14ac:dyDescent="0.25">
      <c r="A23" s="160" t="s">
        <v>30</v>
      </c>
      <c r="B23" s="161"/>
      <c r="C23" s="55">
        <f>C22*C21</f>
        <v>290.00000000000006</v>
      </c>
      <c r="D23" s="55">
        <f t="shared" ref="D23:T23" si="1">D22*D21</f>
        <v>139.19999999999999</v>
      </c>
      <c r="E23" s="55">
        <f t="shared" si="1"/>
        <v>696</v>
      </c>
      <c r="F23" s="55">
        <f t="shared" si="1"/>
        <v>139.19999999999999</v>
      </c>
      <c r="G23" s="55">
        <f t="shared" si="1"/>
        <v>2.3200000000000003</v>
      </c>
      <c r="H23" s="55">
        <f t="shared" si="1"/>
        <v>493.00000000000006</v>
      </c>
      <c r="I23" s="55">
        <f t="shared" si="1"/>
        <v>92.8</v>
      </c>
      <c r="J23" s="55">
        <f t="shared" si="1"/>
        <v>6.38</v>
      </c>
      <c r="K23" s="55">
        <f t="shared" si="1"/>
        <v>464.00000000000006</v>
      </c>
      <c r="L23" s="55">
        <f t="shared" si="1"/>
        <v>63.800000000000004</v>
      </c>
      <c r="M23" s="55">
        <f t="shared" si="1"/>
        <v>18.560000000000002</v>
      </c>
      <c r="N23" s="55">
        <f t="shared" si="1"/>
        <v>261</v>
      </c>
      <c r="O23" s="55">
        <f t="shared" si="1"/>
        <v>0</v>
      </c>
      <c r="P23" s="55">
        <f t="shared" si="1"/>
        <v>87</v>
      </c>
      <c r="Q23" s="55">
        <f t="shared" si="1"/>
        <v>0</v>
      </c>
      <c r="R23" s="55">
        <f t="shared" si="1"/>
        <v>37.700000000000003</v>
      </c>
      <c r="S23" s="55">
        <f t="shared" si="1"/>
        <v>730.8</v>
      </c>
      <c r="T23" s="55">
        <f t="shared" si="1"/>
        <v>16.240000000000002</v>
      </c>
    </row>
    <row r="24" spans="1:20" ht="17.399999999999999" x14ac:dyDescent="0.3">
      <c r="A24" s="18" t="s">
        <v>31</v>
      </c>
      <c r="B24" s="19">
        <f>C23+D23+E23+F23+G23+H23+I23+J23+K23+L23+M23+N23+O23+P23+Q23+R23+S23+T23</f>
        <v>3538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ht="15.6" x14ac:dyDescent="0.25">
      <c r="A25" s="20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ht="15.6" x14ac:dyDescent="0.25">
      <c r="A26" s="20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0" x14ac:dyDescent="0.25">
      <c r="M27" s="123"/>
    </row>
  </sheetData>
  <mergeCells count="20">
    <mergeCell ref="A1:P1"/>
    <mergeCell ref="A2:P2"/>
    <mergeCell ref="A3:P3"/>
    <mergeCell ref="R5:S5"/>
    <mergeCell ref="R6:S6"/>
    <mergeCell ref="O6:Q6"/>
    <mergeCell ref="A7:C7"/>
    <mergeCell ref="R7:S7"/>
    <mergeCell ref="B8:E8"/>
    <mergeCell ref="F8:I8"/>
    <mergeCell ref="J8:O8"/>
    <mergeCell ref="R8:S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5"/>
  <sheetViews>
    <sheetView zoomScale="80" zoomScaleNormal="80" workbookViewId="0">
      <selection activeCell="H11" sqref="H11"/>
    </sheetView>
  </sheetViews>
  <sheetFormatPr defaultColWidth="9" defaultRowHeight="13.8" x14ac:dyDescent="0.25"/>
  <cols>
    <col min="1" max="1" width="9" style="3"/>
    <col min="2" max="2" width="15.3984375" style="3" customWidth="1"/>
    <col min="3" max="3" width="6.3984375" style="3" customWidth="1"/>
    <col min="4" max="4" width="6.69921875" style="3" customWidth="1"/>
    <col min="5" max="7" width="5.8984375" style="3" customWidth="1"/>
    <col min="8" max="8" width="4.69921875" style="3" customWidth="1"/>
    <col min="9" max="9" width="6.59765625" style="3" customWidth="1"/>
    <col min="10" max="10" width="5.5" style="3" customWidth="1"/>
    <col min="11" max="11" width="6.5" style="3" customWidth="1"/>
    <col min="12" max="12" width="6.59765625" style="3" customWidth="1"/>
    <col min="13" max="13" width="7.09765625" style="3" customWidth="1"/>
    <col min="14" max="14" width="7.59765625" style="3" customWidth="1"/>
    <col min="15" max="15" width="7.09765625" style="3" customWidth="1"/>
    <col min="16" max="16" width="7.3984375" style="3" customWidth="1"/>
    <col min="17" max="17" width="6.5" style="3" customWidth="1"/>
    <col min="18" max="18" width="6.3984375" style="3" customWidth="1"/>
    <col min="19" max="19" width="7.09765625" style="3" customWidth="1"/>
    <col min="20" max="16384" width="9" style="3"/>
  </cols>
  <sheetData>
    <row r="1" spans="1:20" ht="15.6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/>
      <c r="R1" s="1"/>
      <c r="S1" s="1"/>
      <c r="T1" s="1"/>
    </row>
    <row r="2" spans="1:20" ht="15.6" x14ac:dyDescent="0.25">
      <c r="A2" s="176" t="s">
        <v>134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/>
      <c r="R2" s="1"/>
      <c r="S2" s="1"/>
      <c r="T2" s="1"/>
    </row>
    <row r="3" spans="1:20" ht="15.6" x14ac:dyDescent="0.25">
      <c r="A3" s="175" t="s">
        <v>176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"/>
      <c r="R3" s="1"/>
      <c r="S3" s="1"/>
      <c r="T3" s="1"/>
    </row>
    <row r="4" spans="1:20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5"/>
    </row>
    <row r="5" spans="1:20" x14ac:dyDescent="0.25">
      <c r="A5" s="6" t="s">
        <v>124</v>
      </c>
      <c r="B5" s="7"/>
      <c r="C5" s="198"/>
      <c r="D5" s="198"/>
      <c r="E5" s="198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218" t="s">
        <v>2</v>
      </c>
      <c r="T5" s="218"/>
    </row>
    <row r="6" spans="1:20" ht="14.4" x14ac:dyDescent="0.3">
      <c r="A6" s="198" t="s">
        <v>37</v>
      </c>
      <c r="B6" s="198"/>
      <c r="C6" s="198"/>
      <c r="D6" s="173" t="s">
        <v>75</v>
      </c>
      <c r="E6" s="174"/>
      <c r="F6" s="52" t="s">
        <v>127</v>
      </c>
      <c r="G6" s="1"/>
      <c r="H6" s="1"/>
      <c r="I6" s="1"/>
      <c r="J6" s="1"/>
      <c r="K6" s="1"/>
      <c r="L6" s="1"/>
      <c r="M6" s="1"/>
      <c r="N6" s="1"/>
      <c r="O6" s="1"/>
      <c r="P6" s="1"/>
      <c r="Q6" s="163" t="s">
        <v>4</v>
      </c>
      <c r="R6" s="163"/>
      <c r="S6" s="218">
        <v>5042022</v>
      </c>
      <c r="T6" s="218"/>
    </row>
    <row r="7" spans="1:20" ht="14.4" thickBot="1" x14ac:dyDescent="0.3">
      <c r="A7" s="186" t="s">
        <v>38</v>
      </c>
      <c r="B7" s="186"/>
      <c r="C7" s="186"/>
      <c r="D7" s="52" t="s">
        <v>128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18"/>
      <c r="T7" s="218"/>
    </row>
    <row r="8" spans="1:20" x14ac:dyDescent="0.25">
      <c r="A8" s="8"/>
      <c r="B8" s="166" t="s">
        <v>6</v>
      </c>
      <c r="C8" s="167"/>
      <c r="D8" s="167"/>
      <c r="E8" s="167"/>
      <c r="F8" s="167" t="s">
        <v>7</v>
      </c>
      <c r="G8" s="167"/>
      <c r="H8" s="167"/>
      <c r="I8" s="167"/>
      <c r="J8" s="167" t="s">
        <v>8</v>
      </c>
      <c r="K8" s="167"/>
      <c r="L8" s="167"/>
      <c r="M8" s="167"/>
      <c r="N8" s="167"/>
      <c r="O8" s="168"/>
      <c r="P8" s="1"/>
      <c r="Q8" s="1"/>
      <c r="R8" s="1"/>
      <c r="S8" s="218"/>
      <c r="T8" s="218"/>
    </row>
    <row r="9" spans="1:20" ht="14.4" thickBot="1" x14ac:dyDescent="0.3">
      <c r="A9" s="8"/>
      <c r="B9" s="169">
        <v>58</v>
      </c>
      <c r="C9" s="170"/>
      <c r="D9" s="170"/>
      <c r="E9" s="170"/>
      <c r="F9" s="170">
        <v>61</v>
      </c>
      <c r="G9" s="170"/>
      <c r="H9" s="170"/>
      <c r="I9" s="170"/>
      <c r="J9" s="171">
        <f>B9*F9</f>
        <v>3538</v>
      </c>
      <c r="K9" s="171"/>
      <c r="L9" s="171"/>
      <c r="M9" s="171"/>
      <c r="N9" s="171"/>
      <c r="O9" s="172"/>
      <c r="P9" s="1"/>
      <c r="Q9" s="1"/>
      <c r="R9" s="1"/>
      <c r="S9" s="1"/>
      <c r="T9" s="1"/>
    </row>
    <row r="10" spans="1:20" x14ac:dyDescent="0.25">
      <c r="A10" s="10"/>
      <c r="B10" s="52" t="s">
        <v>141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86.25" customHeight="1" x14ac:dyDescent="0.25">
      <c r="A11" s="11"/>
      <c r="B11" s="21"/>
      <c r="C11" s="137" t="s">
        <v>21</v>
      </c>
      <c r="D11" s="138" t="s">
        <v>52</v>
      </c>
      <c r="E11" s="138" t="s">
        <v>95</v>
      </c>
      <c r="F11" s="138" t="s">
        <v>156</v>
      </c>
      <c r="G11" s="138" t="s">
        <v>89</v>
      </c>
      <c r="H11" s="138" t="s">
        <v>15</v>
      </c>
      <c r="I11" s="138" t="s">
        <v>43</v>
      </c>
      <c r="J11" s="138" t="s">
        <v>93</v>
      </c>
      <c r="K11" s="138" t="s">
        <v>18</v>
      </c>
      <c r="L11" s="138" t="s">
        <v>62</v>
      </c>
      <c r="M11" s="138" t="s">
        <v>97</v>
      </c>
      <c r="N11" s="138"/>
      <c r="O11" s="138" t="s">
        <v>98</v>
      </c>
      <c r="P11" s="138" t="s">
        <v>47</v>
      </c>
      <c r="Q11" s="138" t="s">
        <v>92</v>
      </c>
      <c r="R11" s="138"/>
      <c r="S11" s="138" t="s">
        <v>99</v>
      </c>
      <c r="T11" s="138"/>
    </row>
    <row r="12" spans="1:20" ht="15.6" x14ac:dyDescent="0.25">
      <c r="A12" s="226" t="s">
        <v>22</v>
      </c>
      <c r="B12" s="127" t="s">
        <v>21</v>
      </c>
      <c r="C12" s="112">
        <v>0.15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20" ht="15.6" x14ac:dyDescent="0.25">
      <c r="A13" s="227"/>
      <c r="B13" s="127" t="s">
        <v>101</v>
      </c>
      <c r="C13" s="112"/>
      <c r="D13" s="112"/>
      <c r="E13" s="112">
        <v>2.5000000000000001E-2</v>
      </c>
      <c r="F13" s="112"/>
      <c r="G13" s="112"/>
      <c r="H13" s="112"/>
      <c r="I13" s="112"/>
      <c r="J13" s="112">
        <v>2E-3</v>
      </c>
      <c r="K13" s="112"/>
      <c r="L13" s="112">
        <v>0.1</v>
      </c>
      <c r="M13" s="112"/>
      <c r="N13" s="112"/>
      <c r="O13" s="112"/>
      <c r="P13" s="112">
        <v>0.05</v>
      </c>
      <c r="Q13" s="112"/>
      <c r="R13" s="112"/>
      <c r="S13" s="112"/>
      <c r="T13" s="112"/>
    </row>
    <row r="14" spans="1:20" ht="15.6" x14ac:dyDescent="0.25">
      <c r="A14" s="227"/>
      <c r="B14" s="127" t="s">
        <v>97</v>
      </c>
      <c r="C14" s="112"/>
      <c r="D14" s="112">
        <v>0.04</v>
      </c>
      <c r="E14" s="112"/>
      <c r="F14" s="112"/>
      <c r="G14" s="112"/>
      <c r="H14" s="112"/>
      <c r="I14" s="112"/>
      <c r="J14" s="112"/>
      <c r="K14" s="112"/>
      <c r="L14" s="112"/>
      <c r="M14" s="112">
        <v>1E-3</v>
      </c>
      <c r="N14" s="112"/>
      <c r="O14" s="112">
        <v>0.2</v>
      </c>
      <c r="P14" s="112"/>
      <c r="Q14" s="112"/>
      <c r="R14" s="112"/>
      <c r="S14" s="112"/>
      <c r="T14" s="112"/>
    </row>
    <row r="15" spans="1:20" ht="27.6" x14ac:dyDescent="0.25">
      <c r="A15" s="227"/>
      <c r="B15" s="128" t="s">
        <v>157</v>
      </c>
      <c r="C15" s="112"/>
      <c r="D15" s="112"/>
      <c r="E15" s="112"/>
      <c r="F15" s="112">
        <v>5.5E-2</v>
      </c>
      <c r="G15" s="112"/>
      <c r="H15" s="112">
        <v>0.03</v>
      </c>
      <c r="I15" s="112">
        <v>0.03</v>
      </c>
      <c r="J15" s="112">
        <v>2E-3</v>
      </c>
      <c r="K15" s="112">
        <v>2E-3</v>
      </c>
      <c r="L15" s="112"/>
      <c r="M15" s="112"/>
      <c r="N15" s="112"/>
      <c r="O15" s="112"/>
      <c r="P15" s="112"/>
      <c r="Q15" s="112">
        <v>3.0000000000000001E-3</v>
      </c>
      <c r="R15" s="112"/>
      <c r="S15" s="112">
        <v>5.0000000000000001E-3</v>
      </c>
      <c r="T15" s="112"/>
    </row>
    <row r="16" spans="1:20" ht="15.6" x14ac:dyDescent="0.25">
      <c r="A16" s="227"/>
      <c r="B16" s="127" t="s">
        <v>89</v>
      </c>
      <c r="C16" s="112"/>
      <c r="D16" s="112"/>
      <c r="E16" s="112"/>
      <c r="F16" s="112"/>
      <c r="G16" s="112">
        <v>0.06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20" ht="16.2" thickBot="1" x14ac:dyDescent="0.3">
      <c r="A17" s="227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5"/>
    </row>
    <row r="18" spans="1:20" x14ac:dyDescent="0.25">
      <c r="A18" s="228"/>
      <c r="B18" s="16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45"/>
    </row>
    <row r="19" spans="1:20" x14ac:dyDescent="0.25">
      <c r="A19" s="165" t="s">
        <v>27</v>
      </c>
      <c r="B19" s="161"/>
      <c r="C19" s="121">
        <f>C12+C13+C14+C15+C16+C17+C18</f>
        <v>0.15</v>
      </c>
      <c r="D19" s="121">
        <f t="shared" ref="D19:T19" si="0">D12+D13+D14+D15+D16+D17+D18</f>
        <v>0.04</v>
      </c>
      <c r="E19" s="121">
        <f t="shared" si="0"/>
        <v>2.5000000000000001E-2</v>
      </c>
      <c r="F19" s="121">
        <f t="shared" si="0"/>
        <v>5.5E-2</v>
      </c>
      <c r="G19" s="121">
        <f t="shared" si="0"/>
        <v>0.06</v>
      </c>
      <c r="H19" s="121">
        <f t="shared" si="0"/>
        <v>0.03</v>
      </c>
      <c r="I19" s="121">
        <f t="shared" si="0"/>
        <v>0.03</v>
      </c>
      <c r="J19" s="121">
        <f t="shared" si="0"/>
        <v>4.0000000000000001E-3</v>
      </c>
      <c r="K19" s="121">
        <f t="shared" si="0"/>
        <v>2E-3</v>
      </c>
      <c r="L19" s="121">
        <f t="shared" si="0"/>
        <v>0.1</v>
      </c>
      <c r="M19" s="121">
        <f t="shared" si="0"/>
        <v>1E-3</v>
      </c>
      <c r="N19" s="121">
        <f t="shared" si="0"/>
        <v>0</v>
      </c>
      <c r="O19" s="121">
        <f t="shared" si="0"/>
        <v>0.2</v>
      </c>
      <c r="P19" s="121">
        <f t="shared" si="0"/>
        <v>0.05</v>
      </c>
      <c r="Q19" s="121">
        <f t="shared" si="0"/>
        <v>3.0000000000000001E-3</v>
      </c>
      <c r="R19" s="121">
        <f t="shared" si="0"/>
        <v>0</v>
      </c>
      <c r="S19" s="121">
        <f t="shared" si="0"/>
        <v>5.0000000000000001E-3</v>
      </c>
      <c r="T19" s="121">
        <f t="shared" si="0"/>
        <v>0</v>
      </c>
    </row>
    <row r="20" spans="1:20" x14ac:dyDescent="0.25">
      <c r="A20" s="160" t="s">
        <v>28</v>
      </c>
      <c r="B20" s="161"/>
      <c r="C20" s="103">
        <f>C19*B9</f>
        <v>8.6999999999999993</v>
      </c>
      <c r="D20" s="103">
        <f>D19*B9</f>
        <v>2.3199999999999998</v>
      </c>
      <c r="E20" s="103">
        <f>E19*B9</f>
        <v>1.4500000000000002</v>
      </c>
      <c r="F20" s="103">
        <f>F19*B9</f>
        <v>3.19</v>
      </c>
      <c r="G20" s="103">
        <f>G19*B9</f>
        <v>3.48</v>
      </c>
      <c r="H20" s="103">
        <f>H19*B9</f>
        <v>1.74</v>
      </c>
      <c r="I20" s="103">
        <f>I19*B9</f>
        <v>1.74</v>
      </c>
      <c r="J20" s="103">
        <f>J19*B9</f>
        <v>0.23200000000000001</v>
      </c>
      <c r="K20" s="103">
        <f>K19*B9</f>
        <v>0.11600000000000001</v>
      </c>
      <c r="L20" s="103">
        <f>L19*B9</f>
        <v>5.8000000000000007</v>
      </c>
      <c r="M20" s="103">
        <f>M19*B9</f>
        <v>5.8000000000000003E-2</v>
      </c>
      <c r="N20" s="103">
        <f>N19*B9</f>
        <v>0</v>
      </c>
      <c r="O20" s="103">
        <f>O19*B9</f>
        <v>11.600000000000001</v>
      </c>
      <c r="P20" s="103">
        <f>P19*B9</f>
        <v>2.9000000000000004</v>
      </c>
      <c r="Q20" s="103">
        <f>Q19*B9</f>
        <v>0.17400000000000002</v>
      </c>
      <c r="R20" s="103">
        <f>R19*B9</f>
        <v>0</v>
      </c>
      <c r="S20" s="103">
        <f>S19*B9</f>
        <v>0.28999999999999998</v>
      </c>
      <c r="T20" s="103">
        <f>T19*B9</f>
        <v>0</v>
      </c>
    </row>
    <row r="21" spans="1:20" x14ac:dyDescent="0.25">
      <c r="A21" s="160" t="s">
        <v>29</v>
      </c>
      <c r="B21" s="161"/>
      <c r="C21" s="103">
        <v>50</v>
      </c>
      <c r="D21" s="103">
        <v>60</v>
      </c>
      <c r="E21" s="103">
        <v>600</v>
      </c>
      <c r="F21" s="103">
        <v>60</v>
      </c>
      <c r="G21" s="103">
        <v>300</v>
      </c>
      <c r="H21" s="103">
        <v>40</v>
      </c>
      <c r="I21" s="103">
        <v>35</v>
      </c>
      <c r="J21" s="103">
        <v>20</v>
      </c>
      <c r="K21" s="103">
        <v>200</v>
      </c>
      <c r="L21" s="103">
        <v>80</v>
      </c>
      <c r="M21" s="103">
        <v>650</v>
      </c>
      <c r="N21" s="103">
        <v>50</v>
      </c>
      <c r="O21" s="103">
        <v>0</v>
      </c>
      <c r="P21" s="103">
        <v>50</v>
      </c>
      <c r="Q21" s="103">
        <v>140</v>
      </c>
      <c r="R21" s="103">
        <v>90</v>
      </c>
      <c r="S21" s="103">
        <v>100</v>
      </c>
      <c r="T21" s="103">
        <v>400</v>
      </c>
    </row>
    <row r="22" spans="1:20" x14ac:dyDescent="0.25">
      <c r="A22" s="160" t="s">
        <v>30</v>
      </c>
      <c r="B22" s="161"/>
      <c r="C22" s="136">
        <f>C21*C20</f>
        <v>434.99999999999994</v>
      </c>
      <c r="D22" s="136">
        <f t="shared" ref="D22:T22" si="1">D21*D20</f>
        <v>139.19999999999999</v>
      </c>
      <c r="E22" s="136">
        <f t="shared" si="1"/>
        <v>870.00000000000011</v>
      </c>
      <c r="F22" s="136">
        <f t="shared" si="1"/>
        <v>191.4</v>
      </c>
      <c r="G22" s="136">
        <f t="shared" si="1"/>
        <v>1044</v>
      </c>
      <c r="H22" s="136">
        <f t="shared" si="1"/>
        <v>69.599999999999994</v>
      </c>
      <c r="I22" s="136">
        <f t="shared" si="1"/>
        <v>60.9</v>
      </c>
      <c r="J22" s="136">
        <f t="shared" si="1"/>
        <v>4.6400000000000006</v>
      </c>
      <c r="K22" s="136">
        <f t="shared" si="1"/>
        <v>23.200000000000003</v>
      </c>
      <c r="L22" s="136">
        <f t="shared" si="1"/>
        <v>464.00000000000006</v>
      </c>
      <c r="M22" s="136">
        <f t="shared" si="1"/>
        <v>37.700000000000003</v>
      </c>
      <c r="N22" s="136">
        <f t="shared" si="1"/>
        <v>0</v>
      </c>
      <c r="O22" s="136">
        <v>0</v>
      </c>
      <c r="P22" s="136">
        <f t="shared" si="1"/>
        <v>145.00000000000003</v>
      </c>
      <c r="Q22" s="136">
        <f t="shared" si="1"/>
        <v>24.360000000000003</v>
      </c>
      <c r="R22" s="136">
        <f t="shared" si="1"/>
        <v>0</v>
      </c>
      <c r="S22" s="136">
        <f t="shared" si="1"/>
        <v>28.999999999999996</v>
      </c>
      <c r="T22" s="136">
        <f t="shared" si="1"/>
        <v>0</v>
      </c>
    </row>
    <row r="23" spans="1:20" ht="17.399999999999999" x14ac:dyDescent="0.3">
      <c r="A23" s="18" t="s">
        <v>31</v>
      </c>
      <c r="B23" s="19">
        <f>C22+D22+E22+F22+G22+H22+I22+J22+K22+L22+M22+N22+O22+P22+Q22+R22+S22+T22</f>
        <v>3538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6" x14ac:dyDescent="0.25">
      <c r="A24" s="20" t="s">
        <v>32</v>
      </c>
      <c r="B24" s="1"/>
      <c r="C24" s="1"/>
      <c r="D24" s="1"/>
      <c r="E24" s="1"/>
      <c r="F24" s="1"/>
      <c r="G24" s="1"/>
      <c r="H24" s="1"/>
      <c r="I24" s="1"/>
      <c r="J24" s="1"/>
      <c r="K24" s="52"/>
      <c r="L24" s="1"/>
      <c r="M24" s="1"/>
      <c r="N24" s="1"/>
      <c r="O24" s="1"/>
      <c r="P24" s="1"/>
      <c r="Q24" s="1"/>
      <c r="R24" s="1"/>
      <c r="S24" s="1"/>
      <c r="T24" s="1"/>
    </row>
    <row r="25" spans="1:20" ht="15.6" x14ac:dyDescent="0.25">
      <c r="A25" s="20" t="s">
        <v>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23">
    <mergeCell ref="A6:C6"/>
    <mergeCell ref="D6:E6"/>
    <mergeCell ref="Q6:R6"/>
    <mergeCell ref="S6:T6"/>
    <mergeCell ref="A1:P1"/>
    <mergeCell ref="A2:P2"/>
    <mergeCell ref="A3:P3"/>
    <mergeCell ref="C5:E5"/>
    <mergeCell ref="S5:T5"/>
    <mergeCell ref="J9:O9"/>
    <mergeCell ref="A12:A18"/>
    <mergeCell ref="A19:B19"/>
    <mergeCell ref="A7:C7"/>
    <mergeCell ref="S7:T7"/>
    <mergeCell ref="B8:E8"/>
    <mergeCell ref="F8:I8"/>
    <mergeCell ref="J8:O8"/>
    <mergeCell ref="S8:T8"/>
    <mergeCell ref="A20:B20"/>
    <mergeCell ref="A21:B21"/>
    <mergeCell ref="A22:B22"/>
    <mergeCell ref="B9:E9"/>
    <mergeCell ref="F9:I9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workbookViewId="0">
      <selection activeCell="H13" sqref="H13"/>
    </sheetView>
  </sheetViews>
  <sheetFormatPr defaultColWidth="9" defaultRowHeight="13.8" x14ac:dyDescent="0.25"/>
  <cols>
    <col min="1" max="1" width="8.59765625" style="3" customWidth="1"/>
    <col min="2" max="2" width="22.19921875" style="3" customWidth="1"/>
    <col min="3" max="3" width="5.8984375" style="3" customWidth="1"/>
    <col min="4" max="4" width="6.19921875" style="3" customWidth="1"/>
    <col min="5" max="5" width="4.8984375" style="3" customWidth="1"/>
    <col min="6" max="6" width="5.8984375" style="3" customWidth="1"/>
    <col min="7" max="7" width="6.19921875" style="3" customWidth="1"/>
    <col min="8" max="8" width="4.69921875" style="3" customWidth="1"/>
    <col min="9" max="9" width="5.3984375" style="3" customWidth="1"/>
    <col min="10" max="10" width="5.8984375" style="3" customWidth="1"/>
    <col min="11" max="11" width="6.19921875" style="3" customWidth="1"/>
    <col min="12" max="12" width="6.3984375" style="3" customWidth="1"/>
    <col min="13" max="13" width="6.19921875" style="3" customWidth="1"/>
    <col min="14" max="14" width="5.69921875" style="3" customWidth="1"/>
    <col min="15" max="15" width="4.69921875" style="3" customWidth="1"/>
    <col min="16" max="16" width="6" style="3" customWidth="1"/>
    <col min="17" max="17" width="5.5" style="3" customWidth="1"/>
    <col min="18" max="18" width="6.09765625" style="3" customWidth="1"/>
    <col min="19" max="19" width="6.5" style="3" customWidth="1"/>
    <col min="20" max="16384" width="9" style="3"/>
  </cols>
  <sheetData>
    <row r="1" spans="1:19" ht="15.6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6" x14ac:dyDescent="0.2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"/>
      <c r="R2" s="1"/>
      <c r="S2" s="1"/>
    </row>
    <row r="3" spans="1:19" ht="15.6" x14ac:dyDescent="0.25">
      <c r="A3" s="176" t="s">
        <v>140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"/>
      <c r="R3" s="1"/>
      <c r="S3" s="1"/>
    </row>
    <row r="4" spans="1:19" ht="15.6" x14ac:dyDescent="0.25">
      <c r="A4" s="175" t="s">
        <v>167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"/>
      <c r="R4" s="1"/>
      <c r="S4" s="1"/>
    </row>
    <row r="5" spans="1:19" x14ac:dyDescent="0.25">
      <c r="A5" s="4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1"/>
      <c r="S5" s="51"/>
    </row>
    <row r="6" spans="1:19" x14ac:dyDescent="0.25">
      <c r="A6" s="6" t="s">
        <v>80</v>
      </c>
      <c r="B6" s="7"/>
      <c r="C6" s="7"/>
      <c r="D6" s="7"/>
      <c r="E6" s="7"/>
      <c r="F6" s="7"/>
      <c r="G6" s="7" t="s">
        <v>60</v>
      </c>
      <c r="H6" s="7"/>
      <c r="I6" s="1"/>
      <c r="J6" s="1"/>
      <c r="K6" s="1"/>
      <c r="L6" s="1"/>
      <c r="M6" s="1"/>
      <c r="N6" s="1"/>
      <c r="O6" s="1"/>
      <c r="P6" s="1"/>
      <c r="Q6" s="1"/>
      <c r="R6" s="162"/>
      <c r="S6" s="162"/>
    </row>
    <row r="7" spans="1:19" ht="14.4" x14ac:dyDescent="0.3">
      <c r="A7" s="8" t="s">
        <v>61</v>
      </c>
      <c r="B7" s="1"/>
      <c r="C7" s="173" t="s">
        <v>130</v>
      </c>
      <c r="D7" s="174"/>
      <c r="E7" s="174"/>
      <c r="F7" s="174"/>
      <c r="G7" s="174"/>
      <c r="H7" s="174"/>
      <c r="I7" s="174"/>
      <c r="J7" s="1"/>
      <c r="K7" s="1"/>
      <c r="L7" s="1"/>
      <c r="M7" s="1"/>
      <c r="N7" s="1"/>
      <c r="O7" s="1"/>
      <c r="P7" s="163"/>
      <c r="Q7" s="163"/>
      <c r="R7" s="162"/>
      <c r="S7" s="162"/>
    </row>
    <row r="8" spans="1:19" ht="14.4" thickBot="1" x14ac:dyDescent="0.3">
      <c r="A8" s="8" t="s">
        <v>5</v>
      </c>
      <c r="B8" s="1"/>
      <c r="C8" s="1"/>
      <c r="D8" s="52" t="s">
        <v>128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62"/>
      <c r="S8" s="162"/>
    </row>
    <row r="9" spans="1:19" x14ac:dyDescent="0.25">
      <c r="A9" s="8"/>
      <c r="B9" s="166" t="s">
        <v>6</v>
      </c>
      <c r="C9" s="167"/>
      <c r="D9" s="167"/>
      <c r="E9" s="167"/>
      <c r="F9" s="167" t="s">
        <v>7</v>
      </c>
      <c r="G9" s="167"/>
      <c r="H9" s="167"/>
      <c r="I9" s="167"/>
      <c r="J9" s="167" t="s">
        <v>8</v>
      </c>
      <c r="K9" s="167"/>
      <c r="L9" s="167"/>
      <c r="M9" s="167"/>
      <c r="N9" s="167"/>
      <c r="O9" s="168"/>
      <c r="P9" s="1"/>
      <c r="Q9" s="1"/>
      <c r="R9" s="162"/>
      <c r="S9" s="162"/>
    </row>
    <row r="10" spans="1:19" ht="14.4" thickBot="1" x14ac:dyDescent="0.3">
      <c r="A10" s="8"/>
      <c r="B10" s="169">
        <v>58</v>
      </c>
      <c r="C10" s="170"/>
      <c r="D10" s="170"/>
      <c r="E10" s="170"/>
      <c r="F10" s="170">
        <v>61</v>
      </c>
      <c r="G10" s="170"/>
      <c r="H10" s="170"/>
      <c r="I10" s="170"/>
      <c r="J10" s="171">
        <f>B10*F10</f>
        <v>3538</v>
      </c>
      <c r="K10" s="171"/>
      <c r="L10" s="171"/>
      <c r="M10" s="171"/>
      <c r="N10" s="171"/>
      <c r="O10" s="172"/>
      <c r="P10" s="1"/>
      <c r="Q10" s="1"/>
      <c r="R10" s="1"/>
      <c r="S10" s="1"/>
    </row>
    <row r="11" spans="1:19" x14ac:dyDescent="0.25">
      <c r="A11" s="10"/>
      <c r="B11" s="52" t="s">
        <v>162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87" customHeight="1" x14ac:dyDescent="0.25">
      <c r="A12" s="11"/>
      <c r="B12" s="21"/>
      <c r="C12" s="41" t="s">
        <v>68</v>
      </c>
      <c r="D12" s="41" t="s">
        <v>10</v>
      </c>
      <c r="E12" s="41" t="s">
        <v>148</v>
      </c>
      <c r="F12" s="41" t="s">
        <v>69</v>
      </c>
      <c r="G12" s="41" t="s">
        <v>70</v>
      </c>
      <c r="H12" s="41" t="s">
        <v>164</v>
      </c>
      <c r="I12" s="41" t="s">
        <v>19</v>
      </c>
      <c r="J12" s="41" t="s">
        <v>71</v>
      </c>
      <c r="K12" s="41" t="s">
        <v>72</v>
      </c>
      <c r="L12" s="41" t="s">
        <v>55</v>
      </c>
      <c r="M12" s="41" t="s">
        <v>43</v>
      </c>
      <c r="N12" s="41" t="s">
        <v>62</v>
      </c>
      <c r="O12" s="44" t="s">
        <v>89</v>
      </c>
      <c r="P12" s="41"/>
      <c r="Q12" s="41"/>
      <c r="R12" s="41" t="s">
        <v>63</v>
      </c>
      <c r="S12" s="41" t="s">
        <v>21</v>
      </c>
    </row>
    <row r="13" spans="1:19" ht="15.6" x14ac:dyDescent="0.25">
      <c r="A13" s="164" t="s">
        <v>22</v>
      </c>
      <c r="B13" s="73" t="s">
        <v>9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>
        <v>0.1</v>
      </c>
    </row>
    <row r="14" spans="1:19" x14ac:dyDescent="0.25">
      <c r="A14" s="164"/>
      <c r="B14" s="74" t="s">
        <v>74</v>
      </c>
      <c r="C14" s="53"/>
      <c r="D14" s="53"/>
      <c r="E14" s="53"/>
      <c r="F14" s="53">
        <v>5.5E-2</v>
      </c>
      <c r="G14" s="53">
        <v>0.01</v>
      </c>
      <c r="H14" s="53"/>
      <c r="I14" s="53">
        <v>0.05</v>
      </c>
      <c r="J14" s="53">
        <v>1E-3</v>
      </c>
      <c r="K14" s="53">
        <v>2.5000000000000001E-3</v>
      </c>
      <c r="L14" s="53">
        <v>0.02</v>
      </c>
      <c r="M14" s="53">
        <v>0.04</v>
      </c>
      <c r="N14" s="53"/>
      <c r="O14" s="53"/>
      <c r="P14" s="53"/>
      <c r="Q14" s="53"/>
      <c r="R14" s="53">
        <v>1E-3</v>
      </c>
      <c r="S14" s="53"/>
    </row>
    <row r="15" spans="1:19" ht="13.5" customHeight="1" x14ac:dyDescent="0.25">
      <c r="A15" s="164"/>
      <c r="B15" s="74" t="s">
        <v>163</v>
      </c>
      <c r="C15" s="53"/>
      <c r="D15" s="53"/>
      <c r="E15" s="53">
        <v>0.04</v>
      </c>
      <c r="F15" s="53"/>
      <c r="G15" s="53"/>
      <c r="H15" s="53">
        <v>0.02</v>
      </c>
      <c r="I15" s="53"/>
      <c r="J15" s="53"/>
      <c r="K15" s="53">
        <v>1E-3</v>
      </c>
      <c r="L15" s="53"/>
      <c r="M15" s="53"/>
      <c r="N15" s="53">
        <v>0.1</v>
      </c>
      <c r="O15" s="53"/>
      <c r="P15" s="53"/>
      <c r="Q15" s="53"/>
      <c r="R15" s="53"/>
      <c r="S15" s="53"/>
    </row>
    <row r="16" spans="1:19" x14ac:dyDescent="0.25">
      <c r="A16" s="164"/>
      <c r="B16" s="74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x14ac:dyDescent="0.25">
      <c r="A17" s="164"/>
      <c r="B17" s="75" t="s">
        <v>59</v>
      </c>
      <c r="C17" s="53">
        <v>2E-3</v>
      </c>
      <c r="D17" s="53">
        <v>0.04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ht="15.6" x14ac:dyDescent="0.25">
      <c r="A18" s="164"/>
      <c r="B18" s="73" t="s">
        <v>89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>
        <v>0.06</v>
      </c>
      <c r="P18" s="53"/>
      <c r="Q18" s="53"/>
      <c r="R18" s="53"/>
      <c r="S18" s="53"/>
    </row>
    <row r="19" spans="1:19" x14ac:dyDescent="0.25">
      <c r="A19" s="164"/>
      <c r="B19" s="2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 ht="10.5" customHeight="1" x14ac:dyDescent="0.25">
      <c r="A20" s="164"/>
      <c r="B20" s="16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24" customHeight="1" x14ac:dyDescent="0.25">
      <c r="A21" s="165" t="s">
        <v>27</v>
      </c>
      <c r="B21" s="161"/>
      <c r="C21" s="76">
        <f>C13+C14+C15+C16+C17+C18+C19+C20</f>
        <v>2E-3</v>
      </c>
      <c r="D21" s="76">
        <f t="shared" ref="D21:S21" si="0">D13+D14+D15+D16+D17+D18+D19+D20</f>
        <v>0.04</v>
      </c>
      <c r="E21" s="76">
        <f t="shared" si="0"/>
        <v>0.04</v>
      </c>
      <c r="F21" s="76">
        <f t="shared" si="0"/>
        <v>5.5E-2</v>
      </c>
      <c r="G21" s="76">
        <f t="shared" si="0"/>
        <v>0.01</v>
      </c>
      <c r="H21" s="76">
        <f t="shared" si="0"/>
        <v>0.02</v>
      </c>
      <c r="I21" s="76">
        <f t="shared" si="0"/>
        <v>0.05</v>
      </c>
      <c r="J21" s="76">
        <f t="shared" si="0"/>
        <v>1E-3</v>
      </c>
      <c r="K21" s="76">
        <f t="shared" si="0"/>
        <v>3.5000000000000001E-3</v>
      </c>
      <c r="L21" s="76">
        <f t="shared" si="0"/>
        <v>0.02</v>
      </c>
      <c r="M21" s="76">
        <f t="shared" si="0"/>
        <v>0.04</v>
      </c>
      <c r="N21" s="76">
        <f t="shared" si="0"/>
        <v>0.1</v>
      </c>
      <c r="O21" s="76">
        <f t="shared" si="0"/>
        <v>0.06</v>
      </c>
      <c r="P21" s="76">
        <f t="shared" si="0"/>
        <v>0</v>
      </c>
      <c r="Q21" s="76">
        <f t="shared" si="0"/>
        <v>0</v>
      </c>
      <c r="R21" s="76">
        <f t="shared" si="0"/>
        <v>1E-3</v>
      </c>
      <c r="S21" s="76">
        <f t="shared" si="0"/>
        <v>0.1</v>
      </c>
    </row>
    <row r="22" spans="1:19" x14ac:dyDescent="0.25">
      <c r="A22" s="160" t="s">
        <v>28</v>
      </c>
      <c r="B22" s="161"/>
      <c r="C22" s="54">
        <f>B10*C21</f>
        <v>0.11600000000000001</v>
      </c>
      <c r="D22" s="54">
        <f>B10*D21</f>
        <v>2.3199999999999998</v>
      </c>
      <c r="E22" s="54">
        <f>B10*E21</f>
        <v>2.3199999999999998</v>
      </c>
      <c r="F22" s="54">
        <f>B10*F21</f>
        <v>3.19</v>
      </c>
      <c r="G22" s="54">
        <f>B10*G21</f>
        <v>0.57999999999999996</v>
      </c>
      <c r="H22" s="54"/>
      <c r="I22" s="54">
        <f>B10*I21</f>
        <v>2.9000000000000004</v>
      </c>
      <c r="J22" s="54">
        <f>B10*J21</f>
        <v>5.8000000000000003E-2</v>
      </c>
      <c r="K22" s="54">
        <f>B10*K21</f>
        <v>0.20300000000000001</v>
      </c>
      <c r="L22" s="54">
        <f>B10*L21</f>
        <v>1.1599999999999999</v>
      </c>
      <c r="M22" s="54">
        <f>B10*M21</f>
        <v>2.3199999999999998</v>
      </c>
      <c r="N22" s="54">
        <f>B10*N21</f>
        <v>5.8000000000000007</v>
      </c>
      <c r="O22" s="54">
        <f>B10*O21</f>
        <v>3.48</v>
      </c>
      <c r="P22" s="54">
        <f>B10*P21</f>
        <v>0</v>
      </c>
      <c r="Q22" s="54">
        <f>B10*Q21</f>
        <v>0</v>
      </c>
      <c r="R22" s="54">
        <f>B10*R21</f>
        <v>5.8000000000000003E-2</v>
      </c>
      <c r="S22" s="54">
        <f>B10*S21</f>
        <v>5.8000000000000007</v>
      </c>
    </row>
    <row r="23" spans="1:19" x14ac:dyDescent="0.25">
      <c r="A23" s="160" t="s">
        <v>29</v>
      </c>
      <c r="B23" s="161"/>
      <c r="C23" s="76">
        <v>300</v>
      </c>
      <c r="D23" s="76">
        <v>60</v>
      </c>
      <c r="E23" s="76">
        <v>60</v>
      </c>
      <c r="F23" s="76">
        <v>420</v>
      </c>
      <c r="G23" s="76">
        <v>60</v>
      </c>
      <c r="H23" s="76">
        <v>600</v>
      </c>
      <c r="I23" s="76">
        <v>50</v>
      </c>
      <c r="J23" s="76">
        <v>140</v>
      </c>
      <c r="K23" s="76">
        <v>20</v>
      </c>
      <c r="L23" s="76">
        <v>40</v>
      </c>
      <c r="M23" s="76">
        <v>35</v>
      </c>
      <c r="N23" s="76">
        <v>80</v>
      </c>
      <c r="O23" s="76">
        <v>230</v>
      </c>
      <c r="P23" s="76">
        <v>50</v>
      </c>
      <c r="Q23" s="76"/>
      <c r="R23" s="76">
        <v>200</v>
      </c>
      <c r="S23" s="76">
        <v>50</v>
      </c>
    </row>
    <row r="24" spans="1:19" ht="14.4" x14ac:dyDescent="0.25">
      <c r="A24" s="160" t="s">
        <v>30</v>
      </c>
      <c r="B24" s="161"/>
      <c r="C24" s="55">
        <f>C22*C23</f>
        <v>34.800000000000004</v>
      </c>
      <c r="D24" s="55">
        <f t="shared" ref="D24:S24" si="1">D22*D23</f>
        <v>139.19999999999999</v>
      </c>
      <c r="E24" s="55">
        <f t="shared" si="1"/>
        <v>139.19999999999999</v>
      </c>
      <c r="F24" s="55">
        <f t="shared" si="1"/>
        <v>1339.8</v>
      </c>
      <c r="G24" s="55">
        <f t="shared" si="1"/>
        <v>34.799999999999997</v>
      </c>
      <c r="H24" s="55">
        <f t="shared" si="1"/>
        <v>0</v>
      </c>
      <c r="I24" s="55">
        <f t="shared" si="1"/>
        <v>145.00000000000003</v>
      </c>
      <c r="J24" s="55">
        <f t="shared" si="1"/>
        <v>8.120000000000001</v>
      </c>
      <c r="K24" s="55">
        <f t="shared" si="1"/>
        <v>4.0600000000000005</v>
      </c>
      <c r="L24" s="55">
        <f t="shared" si="1"/>
        <v>46.4</v>
      </c>
      <c r="M24" s="55">
        <f t="shared" si="1"/>
        <v>81.199999999999989</v>
      </c>
      <c r="N24" s="55">
        <f t="shared" si="1"/>
        <v>464.00000000000006</v>
      </c>
      <c r="O24" s="55">
        <f t="shared" si="1"/>
        <v>800.4</v>
      </c>
      <c r="P24" s="55">
        <f t="shared" si="1"/>
        <v>0</v>
      </c>
      <c r="Q24" s="55">
        <f t="shared" si="1"/>
        <v>0</v>
      </c>
      <c r="R24" s="55">
        <f t="shared" si="1"/>
        <v>11.600000000000001</v>
      </c>
      <c r="S24" s="55">
        <f t="shared" si="1"/>
        <v>290.00000000000006</v>
      </c>
    </row>
    <row r="25" spans="1:19" ht="17.399999999999999" x14ac:dyDescent="0.3">
      <c r="A25" s="18" t="s">
        <v>31</v>
      </c>
      <c r="B25" s="19">
        <f>C24+D24+E24+F24+G24+H24+I24+J24+K24+L24+M24+N24+O24+P24+Q24+R24+S24</f>
        <v>3538.58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6" x14ac:dyDescent="0.25">
      <c r="A26" s="20" t="s">
        <v>32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6" x14ac:dyDescent="0.25">
      <c r="A27" s="20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mergeCells count="20">
    <mergeCell ref="A2:P2"/>
    <mergeCell ref="A3:P3"/>
    <mergeCell ref="A4:P4"/>
    <mergeCell ref="A22:B22"/>
    <mergeCell ref="A23:B23"/>
    <mergeCell ref="A24:B24"/>
    <mergeCell ref="R6:S6"/>
    <mergeCell ref="P7:Q7"/>
    <mergeCell ref="R7:S7"/>
    <mergeCell ref="A13:A20"/>
    <mergeCell ref="A21:B21"/>
    <mergeCell ref="R8:S8"/>
    <mergeCell ref="B9:E9"/>
    <mergeCell ref="F9:I9"/>
    <mergeCell ref="J9:O9"/>
    <mergeCell ref="R9:S9"/>
    <mergeCell ref="B10:E10"/>
    <mergeCell ref="F10:I10"/>
    <mergeCell ref="J10:O10"/>
    <mergeCell ref="C7:I7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7"/>
  <sheetViews>
    <sheetView workbookViewId="0">
      <selection activeCell="I13" sqref="I13"/>
    </sheetView>
  </sheetViews>
  <sheetFormatPr defaultColWidth="9" defaultRowHeight="13.8" x14ac:dyDescent="0.25"/>
  <cols>
    <col min="1" max="1" width="9" style="3"/>
    <col min="2" max="2" width="17" style="3" customWidth="1"/>
    <col min="3" max="4" width="6.5" style="3" customWidth="1"/>
    <col min="5" max="5" width="6.69921875" style="3" customWidth="1"/>
    <col min="6" max="6" width="7" style="3" customWidth="1"/>
    <col min="7" max="7" width="6.5" style="3" customWidth="1"/>
    <col min="8" max="8" width="6.69921875" style="3" customWidth="1"/>
    <col min="9" max="9" width="7.09765625" style="3" customWidth="1"/>
    <col min="10" max="10" width="5.69921875" style="3" customWidth="1"/>
    <col min="11" max="11" width="5.59765625" style="3" customWidth="1"/>
    <col min="12" max="12" width="7" style="3" customWidth="1"/>
    <col min="13" max="13" width="6.09765625" style="3" customWidth="1"/>
    <col min="14" max="14" width="6.8984375" style="3" customWidth="1"/>
    <col min="15" max="15" width="6.59765625" style="3" customWidth="1"/>
    <col min="16" max="16384" width="9" style="3"/>
  </cols>
  <sheetData>
    <row r="1" spans="1:20" ht="15.6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/>
      <c r="R1" s="1"/>
      <c r="S1" s="1"/>
      <c r="T1" s="2"/>
    </row>
    <row r="2" spans="1:20" ht="15.6" x14ac:dyDescent="0.25">
      <c r="A2" s="176" t="s">
        <v>134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/>
      <c r="R2" s="1"/>
      <c r="S2" s="1"/>
      <c r="T2" s="2"/>
    </row>
    <row r="3" spans="1:20" ht="15.6" x14ac:dyDescent="0.25">
      <c r="A3" s="175" t="s">
        <v>168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"/>
      <c r="R3" s="1"/>
      <c r="S3" s="1"/>
      <c r="T3" s="2"/>
    </row>
    <row r="4" spans="1:20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1"/>
      <c r="S4" s="51"/>
      <c r="T4" s="2"/>
    </row>
    <row r="5" spans="1:20" x14ac:dyDescent="0.25">
      <c r="A5" s="6" t="s">
        <v>82</v>
      </c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62"/>
      <c r="S5" s="162"/>
      <c r="T5" s="1"/>
    </row>
    <row r="6" spans="1:20" ht="14.4" x14ac:dyDescent="0.3">
      <c r="A6" s="8" t="s">
        <v>84</v>
      </c>
      <c r="B6" s="1"/>
      <c r="C6" s="1"/>
      <c r="D6" s="56" t="s">
        <v>130</v>
      </c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63"/>
      <c r="Q6" s="163"/>
      <c r="R6" s="162"/>
      <c r="S6" s="162"/>
      <c r="T6" s="1"/>
    </row>
    <row r="7" spans="1:20" ht="14.4" thickBot="1" x14ac:dyDescent="0.3">
      <c r="A7" s="186" t="s">
        <v>5</v>
      </c>
      <c r="B7" s="186"/>
      <c r="C7" s="186"/>
      <c r="D7" s="52" t="s">
        <v>128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62"/>
      <c r="S7" s="162"/>
      <c r="T7" s="1"/>
    </row>
    <row r="8" spans="1:20" ht="14.4" thickBot="1" x14ac:dyDescent="0.3">
      <c r="A8" s="8"/>
      <c r="B8" s="187" t="s">
        <v>6</v>
      </c>
      <c r="C8" s="188"/>
      <c r="D8" s="188"/>
      <c r="E8" s="189"/>
      <c r="F8" s="177" t="s">
        <v>7</v>
      </c>
      <c r="G8" s="178"/>
      <c r="H8" s="178"/>
      <c r="I8" s="179"/>
      <c r="J8" s="177" t="s">
        <v>8</v>
      </c>
      <c r="K8" s="178"/>
      <c r="L8" s="178"/>
      <c r="M8" s="178"/>
      <c r="N8" s="178"/>
      <c r="O8" s="179"/>
      <c r="P8" s="1"/>
      <c r="Q8" s="1"/>
      <c r="R8" s="162"/>
      <c r="S8" s="162"/>
      <c r="T8" s="1"/>
    </row>
    <row r="9" spans="1:20" ht="14.4" thickBot="1" x14ac:dyDescent="0.3">
      <c r="A9" s="8"/>
      <c r="B9" s="177">
        <v>58</v>
      </c>
      <c r="C9" s="178"/>
      <c r="D9" s="178"/>
      <c r="E9" s="179"/>
      <c r="F9" s="180">
        <v>61</v>
      </c>
      <c r="G9" s="181"/>
      <c r="H9" s="181"/>
      <c r="I9" s="182"/>
      <c r="J9" s="183">
        <f>B9*F9</f>
        <v>3538</v>
      </c>
      <c r="K9" s="184"/>
      <c r="L9" s="184"/>
      <c r="M9" s="184"/>
      <c r="N9" s="184"/>
      <c r="O9" s="185"/>
      <c r="P9" s="1"/>
      <c r="Q9" s="1"/>
      <c r="R9" s="51"/>
      <c r="S9" s="51"/>
      <c r="T9" s="1"/>
    </row>
    <row r="10" spans="1:20" x14ac:dyDescent="0.25">
      <c r="A10" s="10"/>
      <c r="B10" s="79" t="s">
        <v>165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</row>
    <row r="11" spans="1:20" ht="78.75" customHeight="1" x14ac:dyDescent="0.25">
      <c r="A11" s="11"/>
      <c r="B11" s="17"/>
      <c r="C11" s="41" t="s">
        <v>9</v>
      </c>
      <c r="D11" s="41" t="s">
        <v>10</v>
      </c>
      <c r="E11" s="41" t="s">
        <v>11</v>
      </c>
      <c r="F11" s="41" t="s">
        <v>12</v>
      </c>
      <c r="G11" s="41" t="s">
        <v>13</v>
      </c>
      <c r="H11" s="41" t="s">
        <v>14</v>
      </c>
      <c r="I11" s="41" t="s">
        <v>15</v>
      </c>
      <c r="J11" s="41" t="s">
        <v>16</v>
      </c>
      <c r="K11" s="41" t="s">
        <v>17</v>
      </c>
      <c r="L11" s="41" t="s">
        <v>18</v>
      </c>
      <c r="M11" s="41" t="s">
        <v>19</v>
      </c>
      <c r="N11" s="41" t="s">
        <v>20</v>
      </c>
      <c r="O11" s="44" t="s">
        <v>90</v>
      </c>
      <c r="P11" s="38"/>
      <c r="Q11" s="38"/>
      <c r="R11" s="38"/>
      <c r="S11" s="38"/>
      <c r="T11" s="2"/>
    </row>
    <row r="12" spans="1:20" ht="15.6" x14ac:dyDescent="0.25">
      <c r="A12" s="11"/>
      <c r="B12" s="73" t="s">
        <v>9</v>
      </c>
      <c r="C12" s="53">
        <v>0.01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95"/>
      <c r="P12" s="80"/>
      <c r="Q12" s="80"/>
      <c r="R12" s="80"/>
      <c r="S12" s="80"/>
    </row>
    <row r="13" spans="1:20" ht="15.6" x14ac:dyDescent="0.3">
      <c r="A13" s="164" t="s">
        <v>22</v>
      </c>
      <c r="B13" s="77" t="s">
        <v>23</v>
      </c>
      <c r="C13" s="53"/>
      <c r="D13" s="53"/>
      <c r="E13" s="53"/>
      <c r="F13" s="53">
        <v>0.05</v>
      </c>
      <c r="G13" s="53"/>
      <c r="H13" s="53"/>
      <c r="I13" s="53"/>
      <c r="J13" s="53">
        <v>1E-3</v>
      </c>
      <c r="K13" s="53"/>
      <c r="L13" s="53"/>
      <c r="M13" s="53">
        <v>0.1</v>
      </c>
      <c r="N13" s="53"/>
      <c r="O13" s="53">
        <v>0.02</v>
      </c>
      <c r="P13" s="80"/>
      <c r="Q13" s="80"/>
      <c r="R13" s="80"/>
      <c r="S13" s="80"/>
    </row>
    <row r="14" spans="1:20" ht="15.6" x14ac:dyDescent="0.3">
      <c r="A14" s="164"/>
      <c r="B14" s="77" t="s">
        <v>24</v>
      </c>
      <c r="C14" s="53"/>
      <c r="D14" s="53"/>
      <c r="E14" s="53">
        <v>6.5000000000000002E-2</v>
      </c>
      <c r="F14" s="53"/>
      <c r="G14" s="53"/>
      <c r="H14" s="53">
        <v>0.03</v>
      </c>
      <c r="I14" s="53">
        <v>0.03</v>
      </c>
      <c r="J14" s="53">
        <v>2E-3</v>
      </c>
      <c r="K14" s="53"/>
      <c r="L14" s="53">
        <v>1E-3</v>
      </c>
      <c r="M14" s="53"/>
      <c r="N14" s="53">
        <v>2E-3</v>
      </c>
      <c r="O14" s="53"/>
      <c r="P14" s="80"/>
      <c r="Q14" s="80"/>
      <c r="R14" s="80"/>
      <c r="S14" s="80"/>
    </row>
    <row r="15" spans="1:20" ht="15.6" x14ac:dyDescent="0.3">
      <c r="A15" s="164"/>
      <c r="B15" s="78" t="s">
        <v>25</v>
      </c>
      <c r="C15" s="53"/>
      <c r="D15" s="53"/>
      <c r="E15" s="53"/>
      <c r="F15" s="53"/>
      <c r="G15" s="53"/>
      <c r="H15" s="53">
        <v>0.03</v>
      </c>
      <c r="I15" s="53">
        <v>0.04</v>
      </c>
      <c r="J15" s="53">
        <v>2E-3</v>
      </c>
      <c r="K15" s="53">
        <v>1E-3</v>
      </c>
      <c r="L15" s="53"/>
      <c r="M15" s="53"/>
      <c r="N15" s="53"/>
      <c r="O15" s="53"/>
      <c r="P15" s="80"/>
      <c r="Q15" s="80"/>
      <c r="R15" s="80"/>
      <c r="S15" s="80"/>
    </row>
    <row r="16" spans="1:20" ht="15.6" x14ac:dyDescent="0.25">
      <c r="A16" s="164"/>
      <c r="B16" s="73" t="s">
        <v>26</v>
      </c>
      <c r="C16" s="53"/>
      <c r="D16" s="53">
        <v>0.04</v>
      </c>
      <c r="E16" s="53"/>
      <c r="F16" s="53">
        <v>0.05</v>
      </c>
      <c r="G16" s="53">
        <v>2E-3</v>
      </c>
      <c r="H16" s="53"/>
      <c r="I16" s="53"/>
      <c r="J16" s="53"/>
      <c r="K16" s="53"/>
      <c r="L16" s="53"/>
      <c r="M16" s="53"/>
      <c r="N16" s="53"/>
      <c r="O16" s="53"/>
      <c r="P16" s="80"/>
      <c r="Q16" s="80"/>
      <c r="R16" s="80"/>
      <c r="S16" s="80"/>
    </row>
    <row r="17" spans="1:20" ht="15.6" x14ac:dyDescent="0.25">
      <c r="A17" s="164"/>
      <c r="B17" s="7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80"/>
      <c r="Q17" s="80"/>
      <c r="R17" s="80"/>
      <c r="S17" s="80"/>
    </row>
    <row r="18" spans="1:20" ht="15.6" x14ac:dyDescent="0.25">
      <c r="A18" s="164"/>
      <c r="B18" s="7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80"/>
      <c r="Q18" s="80"/>
      <c r="R18" s="80"/>
      <c r="S18" s="80"/>
    </row>
    <row r="19" spans="1:20" ht="15.6" x14ac:dyDescent="0.25">
      <c r="A19" s="164"/>
      <c r="B19" s="7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80"/>
      <c r="Q19" s="80"/>
      <c r="R19" s="80"/>
      <c r="S19" s="80"/>
    </row>
    <row r="20" spans="1:20" x14ac:dyDescent="0.25">
      <c r="A20" s="165" t="s">
        <v>27</v>
      </c>
      <c r="B20" s="161"/>
      <c r="C20" s="46">
        <f>C12+C13+C14+C15+C16+C17+C18+C19</f>
        <v>0.01</v>
      </c>
      <c r="D20" s="46">
        <f t="shared" ref="D20:O20" si="0">D12+D13+D14+D15+D16+D17+D18+D19</f>
        <v>0.04</v>
      </c>
      <c r="E20" s="46">
        <f t="shared" si="0"/>
        <v>6.5000000000000002E-2</v>
      </c>
      <c r="F20" s="46">
        <f t="shared" si="0"/>
        <v>0.1</v>
      </c>
      <c r="G20" s="46">
        <f t="shared" si="0"/>
        <v>2E-3</v>
      </c>
      <c r="H20" s="46">
        <f t="shared" si="0"/>
        <v>0.06</v>
      </c>
      <c r="I20" s="46">
        <f t="shared" si="0"/>
        <v>7.0000000000000007E-2</v>
      </c>
      <c r="J20" s="46">
        <f t="shared" si="0"/>
        <v>5.0000000000000001E-3</v>
      </c>
      <c r="K20" s="46">
        <f t="shared" si="0"/>
        <v>1E-3</v>
      </c>
      <c r="L20" s="46">
        <f t="shared" si="0"/>
        <v>1E-3</v>
      </c>
      <c r="M20" s="46">
        <f t="shared" si="0"/>
        <v>0.1</v>
      </c>
      <c r="N20" s="46">
        <f t="shared" si="0"/>
        <v>2E-3</v>
      </c>
      <c r="O20" s="46">
        <f t="shared" si="0"/>
        <v>0.02</v>
      </c>
      <c r="P20" s="81"/>
      <c r="Q20" s="81"/>
      <c r="R20" s="81"/>
      <c r="S20" s="80"/>
    </row>
    <row r="21" spans="1:20" x14ac:dyDescent="0.25">
      <c r="A21" s="160" t="s">
        <v>28</v>
      </c>
      <c r="B21" s="161"/>
      <c r="C21" s="49">
        <f>B9*C20</f>
        <v>0.57999999999999996</v>
      </c>
      <c r="D21" s="49">
        <f>B9*D20</f>
        <v>2.3199999999999998</v>
      </c>
      <c r="E21" s="49">
        <f>B9*E20</f>
        <v>3.77</v>
      </c>
      <c r="F21" s="49">
        <f>B9*F20</f>
        <v>5.8000000000000007</v>
      </c>
      <c r="G21" s="49">
        <f>B9*G20</f>
        <v>0.11600000000000001</v>
      </c>
      <c r="H21" s="49">
        <f>B9*H20</f>
        <v>3.48</v>
      </c>
      <c r="I21" s="49">
        <f>B9*I20</f>
        <v>4.0600000000000005</v>
      </c>
      <c r="J21" s="49">
        <f>B9*J20</f>
        <v>0.28999999999999998</v>
      </c>
      <c r="K21" s="49">
        <f>K20*B9</f>
        <v>5.8000000000000003E-2</v>
      </c>
      <c r="L21" s="49">
        <f>B9*L20</f>
        <v>5.8000000000000003E-2</v>
      </c>
      <c r="M21" s="49">
        <f>B9*M20</f>
        <v>5.8000000000000007</v>
      </c>
      <c r="N21" s="49">
        <f>B9*N20</f>
        <v>0.11600000000000001</v>
      </c>
      <c r="O21" s="49">
        <f>O20*B9</f>
        <v>1.1599999999999999</v>
      </c>
      <c r="P21" s="82"/>
      <c r="Q21" s="82"/>
      <c r="R21" s="82"/>
      <c r="S21" s="82"/>
    </row>
    <row r="22" spans="1:20" x14ac:dyDescent="0.25">
      <c r="A22" s="160" t="s">
        <v>29</v>
      </c>
      <c r="B22" s="161"/>
      <c r="C22" s="46">
        <v>50</v>
      </c>
      <c r="D22" s="46">
        <v>60</v>
      </c>
      <c r="E22" s="46">
        <v>400</v>
      </c>
      <c r="F22" s="46">
        <v>80</v>
      </c>
      <c r="G22" s="46">
        <v>650</v>
      </c>
      <c r="H22" s="46">
        <v>35</v>
      </c>
      <c r="I22" s="46">
        <v>40</v>
      </c>
      <c r="J22" s="46">
        <v>20</v>
      </c>
      <c r="K22" s="46">
        <v>320</v>
      </c>
      <c r="L22" s="46">
        <v>200</v>
      </c>
      <c r="M22" s="46">
        <v>50</v>
      </c>
      <c r="N22" s="46">
        <v>140</v>
      </c>
      <c r="O22" s="46">
        <v>600</v>
      </c>
      <c r="P22" s="81"/>
      <c r="Q22" s="81"/>
      <c r="R22" s="81"/>
      <c r="S22" s="80"/>
    </row>
    <row r="23" spans="1:20" ht="14.4" x14ac:dyDescent="0.3">
      <c r="A23" s="160" t="s">
        <v>30</v>
      </c>
      <c r="B23" s="161"/>
      <c r="C23" s="50">
        <f>C21*C22</f>
        <v>28.999999999999996</v>
      </c>
      <c r="D23" s="50">
        <f t="shared" ref="D23:N23" si="1">D21*D22</f>
        <v>139.19999999999999</v>
      </c>
      <c r="E23" s="50">
        <f t="shared" si="1"/>
        <v>1508</v>
      </c>
      <c r="F23" s="50">
        <f t="shared" si="1"/>
        <v>464.00000000000006</v>
      </c>
      <c r="G23" s="50">
        <f t="shared" si="1"/>
        <v>75.400000000000006</v>
      </c>
      <c r="H23" s="50">
        <f t="shared" si="1"/>
        <v>121.8</v>
      </c>
      <c r="I23" s="50">
        <f t="shared" si="1"/>
        <v>162.40000000000003</v>
      </c>
      <c r="J23" s="50">
        <f t="shared" si="1"/>
        <v>5.8</v>
      </c>
      <c r="K23" s="50">
        <f>K22*K21</f>
        <v>18.560000000000002</v>
      </c>
      <c r="L23" s="50">
        <f t="shared" si="1"/>
        <v>11.600000000000001</v>
      </c>
      <c r="M23" s="50">
        <f t="shared" si="1"/>
        <v>290.00000000000006</v>
      </c>
      <c r="N23" s="50">
        <f t="shared" si="1"/>
        <v>16.240000000000002</v>
      </c>
      <c r="O23" s="50">
        <f>O22*O21</f>
        <v>696</v>
      </c>
      <c r="P23" s="83"/>
      <c r="Q23" s="83"/>
      <c r="R23" s="83"/>
      <c r="S23" s="84"/>
    </row>
    <row r="24" spans="1:20" ht="17.399999999999999" x14ac:dyDescent="0.3">
      <c r="A24" s="18" t="s">
        <v>31</v>
      </c>
      <c r="B24" s="19">
        <f>C23+D23+E23+F23+G23+H23+I23+J23+K23+L23+M23+N23+O23+P23+Q23+R23+S23</f>
        <v>3538.0000000000005</v>
      </c>
      <c r="C24" s="1"/>
      <c r="D24" s="1"/>
      <c r="E24" s="1"/>
      <c r="F24" s="1"/>
      <c r="G24" s="1"/>
      <c r="H24" s="1"/>
      <c r="I24" s="1">
        <v>126</v>
      </c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ht="15.6" x14ac:dyDescent="0.25">
      <c r="A25" s="20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</row>
    <row r="26" spans="1:20" ht="15.6" x14ac:dyDescent="0.25">
      <c r="A26" s="20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6" x14ac:dyDescent="0.25">
      <c r="A27" s="2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mergeCells count="20">
    <mergeCell ref="A1:P1"/>
    <mergeCell ref="A2:P2"/>
    <mergeCell ref="A3:P3"/>
    <mergeCell ref="R5:S5"/>
    <mergeCell ref="P6:Q6"/>
    <mergeCell ref="R6:S6"/>
    <mergeCell ref="A7:C7"/>
    <mergeCell ref="R7:S7"/>
    <mergeCell ref="B8:E8"/>
    <mergeCell ref="F8:I8"/>
    <mergeCell ref="J8:O8"/>
    <mergeCell ref="R8:S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6"/>
  <sheetViews>
    <sheetView workbookViewId="0">
      <selection activeCell="D13" sqref="D13"/>
    </sheetView>
  </sheetViews>
  <sheetFormatPr defaultColWidth="9" defaultRowHeight="13.8" x14ac:dyDescent="0.25"/>
  <cols>
    <col min="1" max="1" width="7.3984375" style="3" customWidth="1"/>
    <col min="2" max="2" width="16.5" style="3" customWidth="1"/>
    <col min="3" max="3" width="5.59765625" style="3" customWidth="1"/>
    <col min="4" max="4" width="5.8984375" style="3" customWidth="1"/>
    <col min="5" max="5" width="5.5" style="3" customWidth="1"/>
    <col min="6" max="6" width="4.5" style="3" customWidth="1"/>
    <col min="7" max="7" width="5.59765625" style="3" customWidth="1"/>
    <col min="8" max="8" width="6.09765625" style="3" customWidth="1"/>
    <col min="9" max="9" width="5.59765625" style="3" customWidth="1"/>
    <col min="10" max="10" width="6" style="3" customWidth="1"/>
    <col min="11" max="11" width="5" style="3" customWidth="1"/>
    <col min="12" max="12" width="6.19921875" style="3" customWidth="1"/>
    <col min="13" max="13" width="4" style="3" customWidth="1"/>
    <col min="14" max="14" width="5.09765625" style="3" customWidth="1"/>
    <col min="15" max="15" width="6.59765625" style="3" customWidth="1"/>
    <col min="16" max="16" width="4" style="3" customWidth="1"/>
    <col min="17" max="17" width="5.69921875" style="3" customWidth="1"/>
    <col min="18" max="18" width="6" style="3" customWidth="1"/>
    <col min="19" max="19" width="5.5" style="3" customWidth="1"/>
    <col min="20" max="16384" width="9" style="3"/>
  </cols>
  <sheetData>
    <row r="1" spans="1:19" ht="15.75" customHeight="1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/>
      <c r="R1" s="1"/>
      <c r="S1" s="1"/>
    </row>
    <row r="2" spans="1:19" ht="15.75" customHeight="1" x14ac:dyDescent="0.25">
      <c r="A2" s="176" t="s">
        <v>139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/>
      <c r="R2" s="1"/>
      <c r="S2" s="1"/>
    </row>
    <row r="3" spans="1:19" ht="15.75" customHeight="1" x14ac:dyDescent="0.25">
      <c r="A3" s="175" t="s">
        <v>169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"/>
      <c r="R3" s="1"/>
      <c r="S3" s="1"/>
    </row>
    <row r="4" spans="1:19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1"/>
      <c r="S4" s="51"/>
    </row>
    <row r="5" spans="1:19" x14ac:dyDescent="0.25">
      <c r="A5" s="6" t="s">
        <v>115</v>
      </c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62"/>
      <c r="S5" s="162"/>
    </row>
    <row r="6" spans="1:19" ht="14.4" x14ac:dyDescent="0.3">
      <c r="A6" s="8" t="s">
        <v>49</v>
      </c>
      <c r="B6" s="1"/>
      <c r="C6" s="1"/>
      <c r="D6" s="56" t="s">
        <v>130</v>
      </c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63"/>
      <c r="Q6" s="163"/>
      <c r="R6" s="162"/>
      <c r="S6" s="162"/>
    </row>
    <row r="7" spans="1:19" ht="14.4" thickBot="1" x14ac:dyDescent="0.3">
      <c r="A7" s="186" t="s">
        <v>5</v>
      </c>
      <c r="B7" s="186"/>
      <c r="C7" s="186"/>
      <c r="D7" s="52" t="s">
        <v>128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62"/>
      <c r="S7" s="162"/>
    </row>
    <row r="8" spans="1:19" x14ac:dyDescent="0.25">
      <c r="A8" s="8"/>
      <c r="B8" s="166" t="s">
        <v>6</v>
      </c>
      <c r="C8" s="167"/>
      <c r="D8" s="167"/>
      <c r="E8" s="167"/>
      <c r="F8" s="167" t="s">
        <v>7</v>
      </c>
      <c r="G8" s="167"/>
      <c r="H8" s="167"/>
      <c r="I8" s="167"/>
      <c r="J8" s="167" t="s">
        <v>8</v>
      </c>
      <c r="K8" s="167"/>
      <c r="L8" s="167"/>
      <c r="M8" s="167"/>
      <c r="N8" s="167"/>
      <c r="O8" s="168"/>
      <c r="P8" s="1"/>
      <c r="Q8" s="1"/>
      <c r="R8" s="162"/>
      <c r="S8" s="162"/>
    </row>
    <row r="9" spans="1:19" ht="14.4" thickBot="1" x14ac:dyDescent="0.3">
      <c r="A9" s="8"/>
      <c r="B9" s="169">
        <v>58</v>
      </c>
      <c r="C9" s="170"/>
      <c r="D9" s="170"/>
      <c r="E9" s="170"/>
      <c r="F9" s="170">
        <v>61</v>
      </c>
      <c r="G9" s="170"/>
      <c r="H9" s="170"/>
      <c r="I9" s="170"/>
      <c r="J9" s="171">
        <f>B9*F9</f>
        <v>3538</v>
      </c>
      <c r="K9" s="171"/>
      <c r="L9" s="171"/>
      <c r="M9" s="171"/>
      <c r="N9" s="171"/>
      <c r="O9" s="172"/>
      <c r="P9" s="1"/>
      <c r="Q9" s="1"/>
      <c r="R9" s="1"/>
      <c r="S9" s="1"/>
    </row>
    <row r="10" spans="1:19" x14ac:dyDescent="0.25">
      <c r="A10" s="10"/>
      <c r="B10" s="52" t="s">
        <v>77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91.5" customHeight="1" x14ac:dyDescent="0.25">
      <c r="A11" s="11"/>
      <c r="B11" s="12"/>
      <c r="C11" s="41" t="s">
        <v>9</v>
      </c>
      <c r="D11" s="41" t="s">
        <v>10</v>
      </c>
      <c r="E11" s="41" t="s">
        <v>11</v>
      </c>
      <c r="F11" s="41" t="s">
        <v>12</v>
      </c>
      <c r="G11" s="41" t="s">
        <v>13</v>
      </c>
      <c r="H11" s="41" t="s">
        <v>14</v>
      </c>
      <c r="I11" s="41" t="s">
        <v>15</v>
      </c>
      <c r="J11" s="41" t="s">
        <v>16</v>
      </c>
      <c r="K11" s="41"/>
      <c r="L11" s="41" t="s">
        <v>18</v>
      </c>
      <c r="M11" s="41" t="s">
        <v>19</v>
      </c>
      <c r="N11" s="41" t="s">
        <v>34</v>
      </c>
      <c r="O11" s="41" t="s">
        <v>20</v>
      </c>
      <c r="P11" s="41"/>
      <c r="Q11" s="44" t="s">
        <v>126</v>
      </c>
      <c r="R11" s="39"/>
      <c r="S11" s="39"/>
    </row>
    <row r="12" spans="1:19" ht="15.6" x14ac:dyDescent="0.25">
      <c r="A12" s="11"/>
      <c r="B12" s="47" t="s">
        <v>9</v>
      </c>
      <c r="C12" s="53">
        <v>0.11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45"/>
    </row>
    <row r="13" spans="1:19" ht="14.25" customHeight="1" x14ac:dyDescent="0.25">
      <c r="A13" s="191" t="s">
        <v>22</v>
      </c>
      <c r="B13" s="14" t="s">
        <v>36</v>
      </c>
      <c r="C13" s="53"/>
      <c r="D13" s="53"/>
      <c r="E13" s="53"/>
      <c r="F13" s="53"/>
      <c r="G13" s="53"/>
      <c r="H13" s="53"/>
      <c r="I13" s="53"/>
      <c r="J13" s="53">
        <v>1E-3</v>
      </c>
      <c r="K13" s="53"/>
      <c r="L13" s="53"/>
      <c r="M13" s="53"/>
      <c r="N13" s="53">
        <v>0.05</v>
      </c>
      <c r="O13" s="53"/>
      <c r="P13" s="53"/>
      <c r="Q13" s="53"/>
      <c r="R13" s="53"/>
      <c r="S13" s="45"/>
    </row>
    <row r="14" spans="1:19" x14ac:dyDescent="0.25">
      <c r="A14" s="191"/>
      <c r="B14" s="14" t="s">
        <v>24</v>
      </c>
      <c r="C14" s="53"/>
      <c r="D14" s="53"/>
      <c r="E14" s="53">
        <v>0.06</v>
      </c>
      <c r="F14" s="53"/>
      <c r="G14" s="53"/>
      <c r="H14" s="53">
        <v>0.05</v>
      </c>
      <c r="I14" s="53">
        <v>0.02</v>
      </c>
      <c r="J14" s="53">
        <v>1E-3</v>
      </c>
      <c r="K14" s="53"/>
      <c r="L14" s="53">
        <v>1E-3</v>
      </c>
      <c r="M14" s="53"/>
      <c r="N14" s="53"/>
      <c r="O14" s="53">
        <v>3.0000000000000001E-3</v>
      </c>
      <c r="P14" s="53"/>
      <c r="Q14" s="53"/>
      <c r="R14" s="53"/>
      <c r="S14" s="45"/>
    </row>
    <row r="15" spans="1:19" x14ac:dyDescent="0.25">
      <c r="A15" s="191"/>
      <c r="B15" s="15" t="s">
        <v>25</v>
      </c>
      <c r="C15" s="53"/>
      <c r="D15" s="53"/>
      <c r="E15" s="53"/>
      <c r="F15" s="53"/>
      <c r="G15" s="53"/>
      <c r="H15" s="53">
        <v>0.05</v>
      </c>
      <c r="I15" s="53">
        <v>2.1999999999999999E-2</v>
      </c>
      <c r="J15" s="53">
        <v>1E-3</v>
      </c>
      <c r="K15" s="53"/>
      <c r="L15" s="53"/>
      <c r="M15" s="53"/>
      <c r="N15" s="53"/>
      <c r="O15" s="53">
        <v>2E-3</v>
      </c>
      <c r="P15" s="53"/>
      <c r="Q15" s="53"/>
      <c r="R15" s="53"/>
      <c r="S15" s="45"/>
    </row>
    <row r="16" spans="1:19" ht="15.6" x14ac:dyDescent="0.25">
      <c r="A16" s="191"/>
      <c r="B16" s="48" t="s">
        <v>26</v>
      </c>
      <c r="C16" s="53"/>
      <c r="D16" s="53">
        <v>0.04</v>
      </c>
      <c r="E16" s="53"/>
      <c r="F16" s="53">
        <v>0.1</v>
      </c>
      <c r="G16" s="53">
        <v>1E-3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45"/>
    </row>
    <row r="17" spans="1:19" ht="15.6" x14ac:dyDescent="0.25">
      <c r="A17" s="191"/>
      <c r="B17" s="48" t="s">
        <v>125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>
        <v>6.5000000000000002E-2</v>
      </c>
      <c r="R17" s="53"/>
      <c r="S17" s="45"/>
    </row>
    <row r="18" spans="1:19" x14ac:dyDescent="0.25">
      <c r="A18" s="191"/>
      <c r="B18" s="16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45"/>
    </row>
    <row r="19" spans="1:19" x14ac:dyDescent="0.25">
      <c r="A19" s="191"/>
      <c r="B19" s="16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45"/>
    </row>
    <row r="20" spans="1:19" ht="18" customHeight="1" x14ac:dyDescent="0.25">
      <c r="A20" s="165" t="s">
        <v>27</v>
      </c>
      <c r="B20" s="161"/>
      <c r="C20" s="46">
        <f>C12+C13+C15+C14+C16+C17+C18+C19</f>
        <v>0.11</v>
      </c>
      <c r="D20" s="46">
        <f t="shared" ref="D20:S20" si="0">D12+D13+D15+D14+D16+D17+D18+D19</f>
        <v>0.04</v>
      </c>
      <c r="E20" s="46">
        <f t="shared" si="0"/>
        <v>0.06</v>
      </c>
      <c r="F20" s="46">
        <f t="shared" si="0"/>
        <v>0.1</v>
      </c>
      <c r="G20" s="46">
        <f t="shared" si="0"/>
        <v>1E-3</v>
      </c>
      <c r="H20" s="46">
        <f t="shared" si="0"/>
        <v>0.1</v>
      </c>
      <c r="I20" s="46">
        <f t="shared" si="0"/>
        <v>4.1999999999999996E-2</v>
      </c>
      <c r="J20" s="46">
        <f t="shared" si="0"/>
        <v>3.0000000000000001E-3</v>
      </c>
      <c r="K20" s="46">
        <f t="shared" si="0"/>
        <v>0</v>
      </c>
      <c r="L20" s="46">
        <f t="shared" si="0"/>
        <v>1E-3</v>
      </c>
      <c r="M20" s="46">
        <f t="shared" si="0"/>
        <v>0</v>
      </c>
      <c r="N20" s="46">
        <f t="shared" si="0"/>
        <v>0.05</v>
      </c>
      <c r="O20" s="46">
        <f t="shared" si="0"/>
        <v>5.0000000000000001E-3</v>
      </c>
      <c r="P20" s="46">
        <f t="shared" si="0"/>
        <v>0</v>
      </c>
      <c r="Q20" s="46">
        <f t="shared" si="0"/>
        <v>6.5000000000000002E-2</v>
      </c>
      <c r="R20" s="46">
        <f t="shared" si="0"/>
        <v>0</v>
      </c>
      <c r="S20" s="46">
        <f t="shared" si="0"/>
        <v>0</v>
      </c>
    </row>
    <row r="21" spans="1:19" ht="14.25" customHeight="1" x14ac:dyDescent="0.25">
      <c r="A21" s="161" t="s">
        <v>28</v>
      </c>
      <c r="B21" s="190"/>
      <c r="C21" s="54">
        <f>B9*C20</f>
        <v>6.38</v>
      </c>
      <c r="D21" s="54">
        <f>B9*D20</f>
        <v>2.3199999999999998</v>
      </c>
      <c r="E21" s="54">
        <f>B9*E20</f>
        <v>3.48</v>
      </c>
      <c r="F21" s="54">
        <f>B9*F20</f>
        <v>5.8000000000000007</v>
      </c>
      <c r="G21" s="54">
        <f>B9*G20</f>
        <v>5.8000000000000003E-2</v>
      </c>
      <c r="H21" s="54">
        <f>B9*H20</f>
        <v>5.8000000000000007</v>
      </c>
      <c r="I21" s="54">
        <f>B9*I20</f>
        <v>2.4359999999999999</v>
      </c>
      <c r="J21" s="54">
        <f>B9*J20</f>
        <v>0.17400000000000002</v>
      </c>
      <c r="K21" s="54"/>
      <c r="L21" s="54">
        <f>B9*L20</f>
        <v>5.8000000000000003E-2</v>
      </c>
      <c r="M21" s="54">
        <f>B9*M20</f>
        <v>0</v>
      </c>
      <c r="N21" s="54">
        <f>B9*N20</f>
        <v>2.9000000000000004</v>
      </c>
      <c r="O21" s="54">
        <f>B9*O20</f>
        <v>0.28999999999999998</v>
      </c>
      <c r="P21" s="54"/>
      <c r="Q21" s="54">
        <f>B9*Q20</f>
        <v>3.77</v>
      </c>
      <c r="R21" s="54">
        <f>B9*R20</f>
        <v>0</v>
      </c>
      <c r="S21" s="54">
        <f>B9*S20</f>
        <v>0</v>
      </c>
    </row>
    <row r="22" spans="1:19" ht="14.25" customHeight="1" x14ac:dyDescent="0.25">
      <c r="A22" s="161" t="s">
        <v>29</v>
      </c>
      <c r="B22" s="190"/>
      <c r="C22" s="46">
        <v>50</v>
      </c>
      <c r="D22" s="46">
        <v>60</v>
      </c>
      <c r="E22" s="46">
        <v>400</v>
      </c>
      <c r="F22" s="46">
        <v>80</v>
      </c>
      <c r="G22" s="46">
        <v>650</v>
      </c>
      <c r="H22" s="46">
        <v>35</v>
      </c>
      <c r="I22" s="46">
        <v>40</v>
      </c>
      <c r="J22" s="46">
        <v>20</v>
      </c>
      <c r="K22" s="46"/>
      <c r="L22" s="46">
        <v>200</v>
      </c>
      <c r="M22" s="46"/>
      <c r="N22" s="46">
        <v>105</v>
      </c>
      <c r="O22" s="46">
        <v>140</v>
      </c>
      <c r="P22" s="46"/>
      <c r="Q22" s="46">
        <v>140</v>
      </c>
      <c r="R22" s="46"/>
      <c r="S22" s="53"/>
    </row>
    <row r="23" spans="1:19" ht="15" customHeight="1" x14ac:dyDescent="0.25">
      <c r="A23" s="161" t="s">
        <v>30</v>
      </c>
      <c r="B23" s="190"/>
      <c r="C23" s="55">
        <f>C21*C22</f>
        <v>319</v>
      </c>
      <c r="D23" s="55">
        <f t="shared" ref="D23:S23" si="1">D21*D22</f>
        <v>139.19999999999999</v>
      </c>
      <c r="E23" s="55">
        <f t="shared" si="1"/>
        <v>1392</v>
      </c>
      <c r="F23" s="55">
        <f t="shared" si="1"/>
        <v>464.00000000000006</v>
      </c>
      <c r="G23" s="55">
        <f t="shared" si="1"/>
        <v>37.700000000000003</v>
      </c>
      <c r="H23" s="55">
        <f t="shared" si="1"/>
        <v>203.00000000000003</v>
      </c>
      <c r="I23" s="55">
        <f t="shared" si="1"/>
        <v>97.44</v>
      </c>
      <c r="J23" s="55">
        <f t="shared" si="1"/>
        <v>3.4800000000000004</v>
      </c>
      <c r="K23" s="55"/>
      <c r="L23" s="55">
        <f t="shared" si="1"/>
        <v>11.600000000000001</v>
      </c>
      <c r="M23" s="55">
        <f t="shared" si="1"/>
        <v>0</v>
      </c>
      <c r="N23" s="55">
        <f t="shared" si="1"/>
        <v>304.50000000000006</v>
      </c>
      <c r="O23" s="55">
        <f t="shared" si="1"/>
        <v>40.599999999999994</v>
      </c>
      <c r="P23" s="55"/>
      <c r="Q23" s="55">
        <f t="shared" si="1"/>
        <v>527.79999999999995</v>
      </c>
      <c r="R23" s="55">
        <f t="shared" si="1"/>
        <v>0</v>
      </c>
      <c r="S23" s="54">
        <f t="shared" si="1"/>
        <v>0</v>
      </c>
    </row>
    <row r="24" spans="1:19" ht="17.399999999999999" x14ac:dyDescent="0.3">
      <c r="A24" s="18" t="s">
        <v>31</v>
      </c>
      <c r="B24" s="19">
        <f>C23+D23+E23+F23+G23+H23+I23+J23+K23+L23+M23+N23+O23+P23+Q23+R23+S23</f>
        <v>3540.3199999999997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6" x14ac:dyDescent="0.25">
      <c r="A25" s="20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6" x14ac:dyDescent="0.25">
      <c r="A26" s="20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mergeCells count="20">
    <mergeCell ref="A1:P1"/>
    <mergeCell ref="A2:P2"/>
    <mergeCell ref="A3:P3"/>
    <mergeCell ref="R5:S5"/>
    <mergeCell ref="P6:Q6"/>
    <mergeCell ref="R6:S6"/>
    <mergeCell ref="A7:C7"/>
    <mergeCell ref="R7:S7"/>
    <mergeCell ref="B8:E8"/>
    <mergeCell ref="F8:I8"/>
    <mergeCell ref="J8:O8"/>
    <mergeCell ref="R8:S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6"/>
  <sheetViews>
    <sheetView zoomScale="80" zoomScaleNormal="80" workbookViewId="0">
      <selection activeCell="B9" sqref="B9:E9"/>
    </sheetView>
  </sheetViews>
  <sheetFormatPr defaultColWidth="9" defaultRowHeight="13.8" x14ac:dyDescent="0.25"/>
  <cols>
    <col min="1" max="1" width="9" style="3"/>
    <col min="2" max="2" width="16.59765625" style="3" customWidth="1"/>
    <col min="3" max="3" width="7" style="3" customWidth="1"/>
    <col min="4" max="4" width="6.59765625" style="3" customWidth="1"/>
    <col min="5" max="5" width="5.5" style="3" customWidth="1"/>
    <col min="6" max="6" width="6.09765625" style="3" customWidth="1"/>
    <col min="7" max="7" width="5.19921875" style="3" customWidth="1"/>
    <col min="8" max="8" width="6.09765625" style="3" customWidth="1"/>
    <col min="9" max="9" width="5.5" style="3" customWidth="1"/>
    <col min="10" max="10" width="8.19921875" style="3" customWidth="1"/>
    <col min="11" max="11" width="6.5" style="3" customWidth="1"/>
    <col min="12" max="12" width="6.3984375" style="3" customWidth="1"/>
    <col min="13" max="13" width="5.8984375" style="3" customWidth="1"/>
    <col min="14" max="15" width="5.69921875" style="3" customWidth="1"/>
    <col min="16" max="16" width="6.5" style="3" customWidth="1"/>
    <col min="17" max="17" width="7.09765625" style="3" customWidth="1"/>
    <col min="18" max="18" width="6.59765625" style="3" customWidth="1"/>
    <col min="19" max="19" width="6.5" style="3" customWidth="1"/>
    <col min="20" max="16384" width="9" style="3"/>
  </cols>
  <sheetData>
    <row r="1" spans="1:20" ht="15.6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/>
      <c r="R1" s="1"/>
      <c r="S1" s="1"/>
      <c r="T1" s="1"/>
    </row>
    <row r="2" spans="1:20" ht="15.6" x14ac:dyDescent="0.25">
      <c r="A2" s="176" t="s">
        <v>138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/>
      <c r="R2" s="1"/>
      <c r="S2" s="1"/>
      <c r="T2" s="1"/>
    </row>
    <row r="3" spans="1:20" ht="15.6" x14ac:dyDescent="0.25">
      <c r="A3" s="175" t="s">
        <v>170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"/>
      <c r="R3" s="1"/>
      <c r="S3" s="1"/>
      <c r="T3" s="1"/>
    </row>
    <row r="4" spans="1:20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1"/>
      <c r="T4" s="51"/>
    </row>
    <row r="5" spans="1:20" x14ac:dyDescent="0.25">
      <c r="A5" s="6" t="s">
        <v>85</v>
      </c>
      <c r="B5" s="7"/>
      <c r="C5" s="199"/>
      <c r="D5" s="198"/>
      <c r="E5" s="198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62"/>
      <c r="T5" s="162"/>
    </row>
    <row r="6" spans="1:20" ht="14.4" x14ac:dyDescent="0.3">
      <c r="A6" s="198" t="s">
        <v>37</v>
      </c>
      <c r="B6" s="198"/>
      <c r="C6" s="198"/>
      <c r="D6" s="85"/>
      <c r="E6" s="86"/>
      <c r="F6" s="52" t="s">
        <v>130</v>
      </c>
      <c r="G6" s="1"/>
      <c r="H6" s="1"/>
      <c r="I6" s="1"/>
      <c r="J6" s="1"/>
      <c r="K6" s="1"/>
      <c r="L6" s="1"/>
      <c r="M6" s="1"/>
      <c r="N6" s="1"/>
      <c r="O6" s="1"/>
      <c r="P6" s="1"/>
      <c r="Q6" s="163"/>
      <c r="R6" s="163"/>
      <c r="S6" s="162"/>
      <c r="T6" s="162"/>
    </row>
    <row r="7" spans="1:20" ht="14.4" thickBot="1" x14ac:dyDescent="0.3">
      <c r="A7" s="186" t="s">
        <v>38</v>
      </c>
      <c r="B7" s="186"/>
      <c r="C7" s="186"/>
      <c r="D7" s="52" t="s">
        <v>128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62"/>
      <c r="T7" s="162"/>
    </row>
    <row r="8" spans="1:20" x14ac:dyDescent="0.25">
      <c r="A8" s="8"/>
      <c r="B8" s="166" t="s">
        <v>6</v>
      </c>
      <c r="C8" s="167"/>
      <c r="D8" s="167"/>
      <c r="E8" s="167"/>
      <c r="F8" s="167" t="s">
        <v>7</v>
      </c>
      <c r="G8" s="167"/>
      <c r="H8" s="167"/>
      <c r="I8" s="167"/>
      <c r="J8" s="167" t="s">
        <v>8</v>
      </c>
      <c r="K8" s="167"/>
      <c r="L8" s="167"/>
      <c r="M8" s="167"/>
      <c r="N8" s="167"/>
      <c r="O8" s="168"/>
      <c r="P8" s="1"/>
      <c r="Q8" s="1"/>
      <c r="R8" s="1"/>
      <c r="S8" s="162"/>
      <c r="T8" s="162"/>
    </row>
    <row r="9" spans="1:20" ht="14.4" thickBot="1" x14ac:dyDescent="0.3">
      <c r="A9" s="8"/>
      <c r="B9" s="169">
        <v>58</v>
      </c>
      <c r="C9" s="170"/>
      <c r="D9" s="170"/>
      <c r="E9" s="170"/>
      <c r="F9" s="170">
        <v>61</v>
      </c>
      <c r="G9" s="170"/>
      <c r="H9" s="170"/>
      <c r="I9" s="170"/>
      <c r="J9" s="171">
        <f>B9*F9</f>
        <v>3538</v>
      </c>
      <c r="K9" s="171"/>
      <c r="L9" s="171"/>
      <c r="M9" s="171"/>
      <c r="N9" s="171"/>
      <c r="O9" s="172"/>
      <c r="P9" s="1"/>
      <c r="Q9" s="1"/>
      <c r="R9" s="1"/>
      <c r="S9" s="51"/>
      <c r="T9" s="51"/>
    </row>
    <row r="10" spans="1:20" x14ac:dyDescent="0.25">
      <c r="A10" s="10"/>
      <c r="B10" s="52" t="s">
        <v>86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1"/>
      <c r="B11" s="193"/>
      <c r="C11" s="192" t="s">
        <v>39</v>
      </c>
      <c r="D11" s="192" t="s">
        <v>10</v>
      </c>
      <c r="E11" s="192" t="s">
        <v>145</v>
      </c>
      <c r="F11" s="192" t="s">
        <v>11</v>
      </c>
      <c r="G11" s="192" t="s">
        <v>40</v>
      </c>
      <c r="H11" s="192" t="s">
        <v>76</v>
      </c>
      <c r="I11" s="192" t="s">
        <v>41</v>
      </c>
      <c r="J11" s="196" t="s">
        <v>92</v>
      </c>
      <c r="K11" s="192" t="s">
        <v>93</v>
      </c>
      <c r="L11" s="192" t="s">
        <v>42</v>
      </c>
      <c r="M11" s="192" t="s">
        <v>43</v>
      </c>
      <c r="N11" s="192" t="s">
        <v>144</v>
      </c>
      <c r="O11" s="192" t="s">
        <v>108</v>
      </c>
      <c r="P11" s="192" t="s">
        <v>45</v>
      </c>
      <c r="Q11" s="192" t="s">
        <v>98</v>
      </c>
      <c r="R11" s="192" t="s">
        <v>47</v>
      </c>
      <c r="S11" s="192" t="s">
        <v>48</v>
      </c>
      <c r="T11" s="1"/>
    </row>
    <row r="12" spans="1:20" ht="74.25" customHeight="1" x14ac:dyDescent="0.25">
      <c r="A12" s="11"/>
      <c r="B12" s="194"/>
      <c r="C12" s="192"/>
      <c r="D12" s="192"/>
      <c r="E12" s="192"/>
      <c r="F12" s="192"/>
      <c r="G12" s="192"/>
      <c r="H12" s="192"/>
      <c r="I12" s="192"/>
      <c r="J12" s="197"/>
      <c r="K12" s="192"/>
      <c r="L12" s="192"/>
      <c r="M12" s="192"/>
      <c r="N12" s="192"/>
      <c r="O12" s="192"/>
      <c r="P12" s="192"/>
      <c r="Q12" s="192"/>
      <c r="R12" s="192"/>
      <c r="S12" s="192"/>
      <c r="T12" s="1"/>
    </row>
    <row r="13" spans="1:20" ht="15.6" x14ac:dyDescent="0.3">
      <c r="A13" s="195" t="s">
        <v>22</v>
      </c>
      <c r="B13" s="87" t="s">
        <v>91</v>
      </c>
      <c r="C13" s="53"/>
      <c r="D13" s="53"/>
      <c r="E13" s="53"/>
      <c r="F13" s="53">
        <v>0.06</v>
      </c>
      <c r="G13" s="53"/>
      <c r="H13" s="53"/>
      <c r="I13" s="53">
        <v>0.2</v>
      </c>
      <c r="J13" s="53">
        <v>1E-3</v>
      </c>
      <c r="K13" s="53">
        <v>2E-3</v>
      </c>
      <c r="L13" s="53">
        <v>0.03</v>
      </c>
      <c r="M13" s="53">
        <v>3.3000000000000002E-2</v>
      </c>
      <c r="N13" s="53"/>
      <c r="O13" s="53"/>
      <c r="P13" s="53">
        <v>0.02</v>
      </c>
      <c r="Q13" s="53"/>
      <c r="R13" s="53">
        <v>0.05</v>
      </c>
      <c r="S13" s="53"/>
      <c r="T13" s="1"/>
    </row>
    <row r="14" spans="1:20" ht="15.6" x14ac:dyDescent="0.3">
      <c r="A14" s="195"/>
      <c r="B14" s="88" t="s">
        <v>143</v>
      </c>
      <c r="C14" s="53"/>
      <c r="D14" s="53"/>
      <c r="E14" s="53">
        <v>0.04</v>
      </c>
      <c r="F14" s="53"/>
      <c r="G14" s="53"/>
      <c r="H14" s="53"/>
      <c r="I14" s="53"/>
      <c r="J14" s="53"/>
      <c r="K14" s="53">
        <v>2.5000000000000001E-3</v>
      </c>
      <c r="L14" s="53"/>
      <c r="M14" s="53"/>
      <c r="N14" s="53">
        <v>0.1</v>
      </c>
      <c r="O14" s="53"/>
      <c r="P14" s="53"/>
      <c r="Q14" s="53">
        <v>0.05</v>
      </c>
      <c r="R14" s="53"/>
      <c r="S14" s="53"/>
      <c r="T14" s="1"/>
    </row>
    <row r="15" spans="1:20" ht="15.6" x14ac:dyDescent="0.3">
      <c r="A15" s="195"/>
      <c r="B15" s="88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1"/>
    </row>
    <row r="16" spans="1:20" ht="15.6" x14ac:dyDescent="0.3">
      <c r="A16" s="195"/>
      <c r="B16" s="89" t="s">
        <v>59</v>
      </c>
      <c r="C16" s="53">
        <v>3.0000000000000001E-3</v>
      </c>
      <c r="D16" s="53">
        <v>0.04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1"/>
    </row>
    <row r="17" spans="1:20" ht="15.6" x14ac:dyDescent="0.25">
      <c r="A17" s="195"/>
      <c r="B17" s="48" t="s">
        <v>108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>
        <v>5.8999999999999997E-2</v>
      </c>
      <c r="P17" s="53"/>
      <c r="Q17" s="53"/>
      <c r="R17" s="53"/>
      <c r="S17" s="53"/>
      <c r="T17" s="1"/>
    </row>
    <row r="18" spans="1:20" ht="15.6" x14ac:dyDescent="0.25">
      <c r="A18" s="195"/>
      <c r="B18" s="48" t="s">
        <v>9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>
        <v>0.1</v>
      </c>
      <c r="T18" s="1"/>
    </row>
    <row r="19" spans="1:20" x14ac:dyDescent="0.25">
      <c r="A19" s="195"/>
      <c r="B19" s="16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"/>
    </row>
    <row r="20" spans="1:20" x14ac:dyDescent="0.25">
      <c r="A20" s="165" t="s">
        <v>27</v>
      </c>
      <c r="B20" s="161"/>
      <c r="C20" s="76">
        <f>C13+C14+C15+C16+C17+C18+C19</f>
        <v>3.0000000000000001E-3</v>
      </c>
      <c r="D20" s="76">
        <f t="shared" ref="D20:S20" si="0">D13+D14+D15+D16+D17+D18+D19</f>
        <v>0.04</v>
      </c>
      <c r="E20" s="76">
        <f t="shared" si="0"/>
        <v>0.04</v>
      </c>
      <c r="F20" s="76">
        <f t="shared" si="0"/>
        <v>0.06</v>
      </c>
      <c r="G20" s="76">
        <f t="shared" si="0"/>
        <v>0</v>
      </c>
      <c r="H20" s="76">
        <f t="shared" si="0"/>
        <v>0</v>
      </c>
      <c r="I20" s="76">
        <f t="shared" si="0"/>
        <v>0.2</v>
      </c>
      <c r="J20" s="76">
        <f t="shared" si="0"/>
        <v>1E-3</v>
      </c>
      <c r="K20" s="76">
        <f t="shared" si="0"/>
        <v>4.5000000000000005E-3</v>
      </c>
      <c r="L20" s="76">
        <f t="shared" si="0"/>
        <v>0.03</v>
      </c>
      <c r="M20" s="76">
        <f t="shared" si="0"/>
        <v>3.3000000000000002E-2</v>
      </c>
      <c r="N20" s="76">
        <f t="shared" si="0"/>
        <v>0.1</v>
      </c>
      <c r="O20" s="76">
        <f t="shared" si="0"/>
        <v>5.8999999999999997E-2</v>
      </c>
      <c r="P20" s="76">
        <f t="shared" si="0"/>
        <v>0.02</v>
      </c>
      <c r="Q20" s="76">
        <f t="shared" si="0"/>
        <v>0.05</v>
      </c>
      <c r="R20" s="76">
        <f t="shared" si="0"/>
        <v>0.05</v>
      </c>
      <c r="S20" s="76">
        <f t="shared" si="0"/>
        <v>0.1</v>
      </c>
      <c r="T20" s="1"/>
    </row>
    <row r="21" spans="1:20" x14ac:dyDescent="0.25">
      <c r="A21" s="160" t="s">
        <v>28</v>
      </c>
      <c r="B21" s="161"/>
      <c r="C21" s="49">
        <f>B9*C20</f>
        <v>0.17400000000000002</v>
      </c>
      <c r="D21" s="49">
        <f>B9*D20</f>
        <v>2.3199999999999998</v>
      </c>
      <c r="E21" s="49">
        <f>B9*E20</f>
        <v>2.3199999999999998</v>
      </c>
      <c r="F21" s="49">
        <f>B9*F20</f>
        <v>3.48</v>
      </c>
      <c r="G21" s="49">
        <f>B9*G20</f>
        <v>0</v>
      </c>
      <c r="H21" s="49">
        <f>B9*H20</f>
        <v>0</v>
      </c>
      <c r="I21" s="49">
        <f>B9*I20</f>
        <v>11.600000000000001</v>
      </c>
      <c r="J21" s="49">
        <f>B9*J20</f>
        <v>5.8000000000000003E-2</v>
      </c>
      <c r="K21" s="49">
        <f>B9*K20</f>
        <v>0.26100000000000001</v>
      </c>
      <c r="L21" s="49">
        <f>B9*L20</f>
        <v>1.74</v>
      </c>
      <c r="M21" s="49">
        <f>B9*M20</f>
        <v>1.9140000000000001</v>
      </c>
      <c r="N21" s="49">
        <f>B9*N20</f>
        <v>5.8000000000000007</v>
      </c>
      <c r="O21" s="49">
        <f>B9*O20</f>
        <v>3.4219999999999997</v>
      </c>
      <c r="P21" s="49">
        <f>B9*P20</f>
        <v>1.1599999999999999</v>
      </c>
      <c r="Q21" s="49">
        <f>B9*Q20</f>
        <v>2.9000000000000004</v>
      </c>
      <c r="R21" s="49">
        <f>B9*R20</f>
        <v>2.9000000000000004</v>
      </c>
      <c r="S21" s="49">
        <f>B9*S20</f>
        <v>5.8000000000000007</v>
      </c>
      <c r="T21" s="1"/>
    </row>
    <row r="22" spans="1:20" x14ac:dyDescent="0.25">
      <c r="A22" s="160" t="s">
        <v>29</v>
      </c>
      <c r="B22" s="161"/>
      <c r="C22" s="76">
        <v>300</v>
      </c>
      <c r="D22" s="76">
        <v>60</v>
      </c>
      <c r="E22" s="76"/>
      <c r="F22" s="76">
        <v>400</v>
      </c>
      <c r="G22" s="76">
        <v>60</v>
      </c>
      <c r="H22" s="46">
        <v>40</v>
      </c>
      <c r="I22" s="76">
        <v>50</v>
      </c>
      <c r="J22" s="76">
        <v>140</v>
      </c>
      <c r="K22" s="76">
        <v>20</v>
      </c>
      <c r="L22" s="76">
        <v>40</v>
      </c>
      <c r="M22" s="76">
        <v>35</v>
      </c>
      <c r="N22" s="76"/>
      <c r="O22" s="76">
        <v>180</v>
      </c>
      <c r="P22" s="76">
        <v>150</v>
      </c>
      <c r="Q22" s="76">
        <v>0</v>
      </c>
      <c r="R22" s="76">
        <v>50</v>
      </c>
      <c r="S22" s="76">
        <v>50</v>
      </c>
      <c r="T22" s="1"/>
    </row>
    <row r="23" spans="1:20" ht="14.4" x14ac:dyDescent="0.3">
      <c r="A23" s="160" t="s">
        <v>30</v>
      </c>
      <c r="B23" s="161"/>
      <c r="C23" s="50">
        <f>C21*C22</f>
        <v>52.2</v>
      </c>
      <c r="D23" s="50">
        <f t="shared" ref="D23:S23" si="1">D21*D22</f>
        <v>139.19999999999999</v>
      </c>
      <c r="E23" s="50">
        <f t="shared" si="1"/>
        <v>0</v>
      </c>
      <c r="F23" s="50">
        <f t="shared" si="1"/>
        <v>1392</v>
      </c>
      <c r="G23" s="50">
        <f t="shared" si="1"/>
        <v>0</v>
      </c>
      <c r="H23" s="50">
        <f t="shared" si="1"/>
        <v>0</v>
      </c>
      <c r="I23" s="50">
        <f t="shared" si="1"/>
        <v>580.00000000000011</v>
      </c>
      <c r="J23" s="50">
        <f t="shared" si="1"/>
        <v>8.120000000000001</v>
      </c>
      <c r="K23" s="50">
        <f t="shared" si="1"/>
        <v>5.2200000000000006</v>
      </c>
      <c r="L23" s="50">
        <f t="shared" si="1"/>
        <v>69.599999999999994</v>
      </c>
      <c r="M23" s="50">
        <f t="shared" si="1"/>
        <v>66.990000000000009</v>
      </c>
      <c r="N23" s="50">
        <f t="shared" si="1"/>
        <v>0</v>
      </c>
      <c r="O23" s="50">
        <f t="shared" si="1"/>
        <v>615.95999999999992</v>
      </c>
      <c r="P23" s="50">
        <f t="shared" si="1"/>
        <v>174</v>
      </c>
      <c r="Q23" s="50">
        <f t="shared" si="1"/>
        <v>0</v>
      </c>
      <c r="R23" s="50">
        <f t="shared" si="1"/>
        <v>145.00000000000003</v>
      </c>
      <c r="S23" s="50">
        <f t="shared" si="1"/>
        <v>290.00000000000006</v>
      </c>
      <c r="T23" s="1"/>
    </row>
    <row r="24" spans="1:20" ht="17.399999999999999" x14ac:dyDescent="0.3">
      <c r="A24" s="18" t="s">
        <v>31</v>
      </c>
      <c r="B24" s="19">
        <f>C23+D23+E23+F23+G23+H23+I23+J23+K23+L23+M23+N23+O23+P23+Q23+R23+S23</f>
        <v>3538.29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1"/>
    </row>
    <row r="25" spans="1:20" ht="15.6" x14ac:dyDescent="0.25">
      <c r="A25" s="20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6" x14ac:dyDescent="0.25">
      <c r="A26" s="20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40">
    <mergeCell ref="A6:C6"/>
    <mergeCell ref="Q6:R6"/>
    <mergeCell ref="S6:T6"/>
    <mergeCell ref="A1:P1"/>
    <mergeCell ref="A2:P2"/>
    <mergeCell ref="A3:P3"/>
    <mergeCell ref="C5:E5"/>
    <mergeCell ref="S5:T5"/>
    <mergeCell ref="A7:C7"/>
    <mergeCell ref="S7:T7"/>
    <mergeCell ref="B8:E8"/>
    <mergeCell ref="F8:I8"/>
    <mergeCell ref="J8:O8"/>
    <mergeCell ref="S8:T8"/>
    <mergeCell ref="B9:E9"/>
    <mergeCell ref="F9:I9"/>
    <mergeCell ref="J9:O9"/>
    <mergeCell ref="C11:C12"/>
    <mergeCell ref="D11:D12"/>
    <mergeCell ref="E11:E12"/>
    <mergeCell ref="F11:F12"/>
    <mergeCell ref="G11:G12"/>
    <mergeCell ref="H11:H12"/>
    <mergeCell ref="I11:I12"/>
    <mergeCell ref="R11:R12"/>
    <mergeCell ref="S11:S12"/>
    <mergeCell ref="A13:A19"/>
    <mergeCell ref="A20:B20"/>
    <mergeCell ref="J11:J12"/>
    <mergeCell ref="K11:K12"/>
    <mergeCell ref="L11:L12"/>
    <mergeCell ref="M11:M12"/>
    <mergeCell ref="N11:N12"/>
    <mergeCell ref="O11:O12"/>
    <mergeCell ref="A21:B21"/>
    <mergeCell ref="A22:B22"/>
    <mergeCell ref="A23:B23"/>
    <mergeCell ref="P11:P12"/>
    <mergeCell ref="Q11:Q12"/>
    <mergeCell ref="B11:B1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7"/>
  <sheetViews>
    <sheetView zoomScale="80" zoomScaleNormal="80" workbookViewId="0">
      <selection activeCell="L13" sqref="L13"/>
    </sheetView>
  </sheetViews>
  <sheetFormatPr defaultColWidth="9" defaultRowHeight="13.8" x14ac:dyDescent="0.25"/>
  <cols>
    <col min="1" max="1" width="7.59765625" style="3" customWidth="1"/>
    <col min="2" max="2" width="17.796875" style="3" customWidth="1"/>
    <col min="3" max="3" width="6.5" style="3" customWidth="1"/>
    <col min="4" max="4" width="6.3984375" style="3" customWidth="1"/>
    <col min="5" max="5" width="5.8984375" style="3" customWidth="1"/>
    <col min="6" max="6" width="5.59765625" style="3" customWidth="1"/>
    <col min="7" max="7" width="6" style="3" customWidth="1"/>
    <col min="8" max="8" width="7" style="3" customWidth="1"/>
    <col min="9" max="9" width="6.3984375" style="3" customWidth="1"/>
    <col min="10" max="10" width="5.3984375" style="3" customWidth="1"/>
    <col min="11" max="11" width="6" style="3" customWidth="1"/>
    <col min="12" max="12" width="6.09765625" style="3" customWidth="1"/>
    <col min="13" max="13" width="5.8984375" style="3" customWidth="1"/>
    <col min="14" max="14" width="6" style="3" customWidth="1"/>
    <col min="15" max="15" width="6.09765625" style="3" customWidth="1"/>
    <col min="16" max="16" width="5.69921875" style="3" customWidth="1"/>
    <col min="17" max="17" width="6.59765625" style="3" customWidth="1"/>
    <col min="18" max="18" width="6" style="3" customWidth="1"/>
    <col min="19" max="19" width="6.5" style="3" customWidth="1"/>
    <col min="20" max="20" width="6.09765625" style="3" customWidth="1"/>
    <col min="21" max="16384" width="9" style="3"/>
  </cols>
  <sheetData>
    <row r="1" spans="1:20" ht="15.6" x14ac:dyDescent="0.25">
      <c r="A1" s="2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6" x14ac:dyDescent="0.2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2"/>
      <c r="R2" s="2"/>
      <c r="S2" s="2"/>
      <c r="T2" s="2"/>
    </row>
    <row r="3" spans="1:20" ht="15.6" x14ac:dyDescent="0.25">
      <c r="A3" s="176" t="s">
        <v>137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2"/>
      <c r="R3" s="2"/>
      <c r="S3" s="2"/>
      <c r="T3" s="2"/>
    </row>
    <row r="4" spans="1:20" ht="15.6" x14ac:dyDescent="0.25">
      <c r="A4" s="175" t="s">
        <v>171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2"/>
      <c r="R4" s="2"/>
      <c r="S4" s="2"/>
      <c r="T4" s="2"/>
    </row>
    <row r="5" spans="1:20" x14ac:dyDescent="0.25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51"/>
      <c r="S5" s="51"/>
      <c r="T5" s="1"/>
    </row>
    <row r="6" spans="1:20" x14ac:dyDescent="0.25">
      <c r="A6" s="6" t="s">
        <v>87</v>
      </c>
      <c r="B6" s="7"/>
      <c r="C6" s="7"/>
      <c r="D6" s="7"/>
      <c r="E6" s="7"/>
      <c r="F6" s="7"/>
      <c r="G6" s="7"/>
      <c r="H6" s="7"/>
      <c r="I6" s="2"/>
      <c r="J6" s="2"/>
      <c r="K6" s="2"/>
      <c r="L6" s="2"/>
      <c r="M6" s="2"/>
      <c r="N6" s="2"/>
      <c r="O6" s="2"/>
      <c r="P6" s="1"/>
      <c r="Q6" s="1"/>
      <c r="R6" s="162"/>
      <c r="S6" s="162"/>
      <c r="T6" s="1"/>
    </row>
    <row r="7" spans="1:20" ht="14.4" x14ac:dyDescent="0.3">
      <c r="A7" s="198" t="s">
        <v>49</v>
      </c>
      <c r="B7" s="198"/>
      <c r="C7" s="198"/>
      <c r="D7" s="198"/>
      <c r="E7" s="2" t="s">
        <v>130</v>
      </c>
      <c r="F7" s="2"/>
      <c r="G7" s="2"/>
      <c r="H7" s="2"/>
      <c r="I7" s="2"/>
      <c r="J7" s="2"/>
      <c r="K7" s="208"/>
      <c r="L7" s="208"/>
      <c r="M7" s="208"/>
      <c r="N7" s="2"/>
      <c r="O7" s="2"/>
      <c r="P7" s="163"/>
      <c r="Q7" s="163"/>
      <c r="R7" s="162"/>
      <c r="S7" s="162"/>
      <c r="T7" s="1"/>
    </row>
    <row r="8" spans="1:20" ht="14.4" thickBot="1" x14ac:dyDescent="0.3">
      <c r="A8" s="186" t="s">
        <v>50</v>
      </c>
      <c r="B8" s="186"/>
      <c r="C8" s="186"/>
      <c r="D8" s="2" t="s">
        <v>128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62"/>
      <c r="S8" s="162"/>
      <c r="T8" s="1"/>
    </row>
    <row r="9" spans="1:20" x14ac:dyDescent="0.25">
      <c r="A9" s="8"/>
      <c r="B9" s="205" t="s">
        <v>6</v>
      </c>
      <c r="C9" s="206"/>
      <c r="D9" s="206"/>
      <c r="E9" s="206"/>
      <c r="F9" s="206" t="s">
        <v>7</v>
      </c>
      <c r="G9" s="206"/>
      <c r="H9" s="206"/>
      <c r="I9" s="206"/>
      <c r="J9" s="206" t="s">
        <v>8</v>
      </c>
      <c r="K9" s="206"/>
      <c r="L9" s="206"/>
      <c r="M9" s="206"/>
      <c r="N9" s="206"/>
      <c r="O9" s="207"/>
      <c r="P9" s="1"/>
      <c r="Q9" s="1"/>
      <c r="R9" s="162"/>
      <c r="S9" s="162"/>
      <c r="T9" s="1"/>
    </row>
    <row r="10" spans="1:20" ht="14.4" thickBot="1" x14ac:dyDescent="0.3">
      <c r="A10" s="8"/>
      <c r="B10" s="200">
        <v>41</v>
      </c>
      <c r="C10" s="201"/>
      <c r="D10" s="201"/>
      <c r="E10" s="201"/>
      <c r="F10" s="201">
        <v>61</v>
      </c>
      <c r="G10" s="201"/>
      <c r="H10" s="201"/>
      <c r="I10" s="201"/>
      <c r="J10" s="202">
        <f>B10*F10</f>
        <v>2501</v>
      </c>
      <c r="K10" s="202"/>
      <c r="L10" s="202"/>
      <c r="M10" s="202"/>
      <c r="N10" s="202"/>
      <c r="O10" s="203"/>
      <c r="P10" s="2"/>
      <c r="Q10" s="2"/>
      <c r="R10" s="2"/>
      <c r="S10" s="2"/>
      <c r="T10" s="2"/>
    </row>
    <row r="11" spans="1:20" x14ac:dyDescent="0.25">
      <c r="A11" s="10"/>
      <c r="B11" s="2" t="s">
        <v>88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75" customHeight="1" x14ac:dyDescent="0.25">
      <c r="A12" s="11"/>
      <c r="B12" s="12"/>
      <c r="C12" s="40" t="s">
        <v>51</v>
      </c>
      <c r="D12" s="40" t="s">
        <v>52</v>
      </c>
      <c r="E12" s="40"/>
      <c r="F12" s="139" t="s">
        <v>126</v>
      </c>
      <c r="G12" s="40" t="s">
        <v>53</v>
      </c>
      <c r="H12" s="40" t="s">
        <v>54</v>
      </c>
      <c r="I12" s="43" t="s">
        <v>94</v>
      </c>
      <c r="J12" s="40" t="s">
        <v>12</v>
      </c>
      <c r="K12" s="43" t="s">
        <v>92</v>
      </c>
      <c r="L12" s="43" t="s">
        <v>43</v>
      </c>
      <c r="M12" s="40" t="s">
        <v>55</v>
      </c>
      <c r="N12" s="43" t="s">
        <v>90</v>
      </c>
      <c r="O12" s="40" t="s">
        <v>56</v>
      </c>
      <c r="P12" s="40"/>
      <c r="Q12" s="40"/>
      <c r="R12" s="40" t="s">
        <v>57</v>
      </c>
      <c r="S12" s="40" t="s">
        <v>63</v>
      </c>
      <c r="T12" s="40"/>
    </row>
    <row r="13" spans="1:20" ht="15.6" x14ac:dyDescent="0.25">
      <c r="A13" s="204" t="s">
        <v>22</v>
      </c>
      <c r="B13" s="73" t="s">
        <v>21</v>
      </c>
      <c r="C13" s="92">
        <v>0.11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>
        <v>2.5000000000000001E-2</v>
      </c>
      <c r="O13" s="92"/>
      <c r="P13" s="92"/>
      <c r="Q13" s="92"/>
      <c r="R13" s="92"/>
      <c r="S13" s="92"/>
      <c r="T13" s="92"/>
    </row>
    <row r="14" spans="1:20" ht="15.6" x14ac:dyDescent="0.3">
      <c r="A14" s="204"/>
      <c r="B14" s="77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spans="1:20" ht="15.6" x14ac:dyDescent="0.3">
      <c r="A15" s="204"/>
      <c r="B15" s="77" t="s">
        <v>58</v>
      </c>
      <c r="C15" s="92"/>
      <c r="D15" s="92"/>
      <c r="E15" s="92"/>
      <c r="F15" s="92"/>
      <c r="G15" s="92">
        <v>2E-3</v>
      </c>
      <c r="H15" s="92">
        <v>0.05</v>
      </c>
      <c r="I15" s="92">
        <v>7.0000000000000007E-2</v>
      </c>
      <c r="J15" s="92"/>
      <c r="K15" s="92">
        <v>2E-3</v>
      </c>
      <c r="L15" s="92">
        <v>0.03</v>
      </c>
      <c r="M15" s="92">
        <v>0.03</v>
      </c>
      <c r="N15" s="92"/>
      <c r="O15" s="92"/>
      <c r="P15" s="92"/>
      <c r="Q15" s="92"/>
      <c r="R15" s="92"/>
      <c r="S15" s="92"/>
      <c r="T15" s="92"/>
    </row>
    <row r="16" spans="1:20" ht="15.6" x14ac:dyDescent="0.3">
      <c r="A16" s="204"/>
      <c r="B16" s="77" t="s">
        <v>146</v>
      </c>
      <c r="C16" s="92"/>
      <c r="D16" s="92"/>
      <c r="E16" s="92"/>
      <c r="F16" s="92"/>
      <c r="G16" s="92">
        <v>1.5E-3</v>
      </c>
      <c r="H16" s="92"/>
      <c r="I16" s="92"/>
      <c r="J16" s="92"/>
      <c r="K16" s="92">
        <v>3.0000000000000001E-3</v>
      </c>
      <c r="L16" s="92"/>
      <c r="M16" s="92">
        <v>5.1999999999999998E-2</v>
      </c>
      <c r="N16" s="92"/>
      <c r="O16" s="92"/>
      <c r="P16" s="92"/>
      <c r="Q16" s="92"/>
      <c r="R16" s="92"/>
      <c r="S16" s="92"/>
      <c r="T16" s="92"/>
    </row>
    <row r="17" spans="1:20" ht="15.6" x14ac:dyDescent="0.3">
      <c r="A17" s="204"/>
      <c r="B17" s="91" t="s">
        <v>59</v>
      </c>
      <c r="C17" s="92"/>
      <c r="D17" s="92">
        <v>0.04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>
        <v>2E-3</v>
      </c>
      <c r="S17" s="92"/>
      <c r="T17" s="92"/>
    </row>
    <row r="18" spans="1:20" ht="15.6" x14ac:dyDescent="0.25">
      <c r="A18" s="204"/>
      <c r="B18" s="73" t="s">
        <v>126</v>
      </c>
      <c r="C18" s="92"/>
      <c r="D18" s="92"/>
      <c r="E18" s="92"/>
      <c r="F18" s="92">
        <v>0.1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6" x14ac:dyDescent="0.25">
      <c r="A19" s="204"/>
      <c r="B19" s="73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x14ac:dyDescent="0.25">
      <c r="A20" s="204"/>
      <c r="B20" s="16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</row>
    <row r="21" spans="1:20" ht="27.75" customHeight="1" x14ac:dyDescent="0.25">
      <c r="A21" s="160" t="s">
        <v>27</v>
      </c>
      <c r="B21" s="161"/>
      <c r="C21" s="46">
        <f>C13+C14+C15+C16+C17+C18+C19+C20</f>
        <v>0.11</v>
      </c>
      <c r="D21" s="46">
        <f t="shared" ref="D21:T21" si="0">D13+D14+D15+D16+D17+D18+D19+D20</f>
        <v>0.04</v>
      </c>
      <c r="E21" s="46">
        <f t="shared" si="0"/>
        <v>0</v>
      </c>
      <c r="F21" s="46">
        <f t="shared" si="0"/>
        <v>0.1</v>
      </c>
      <c r="G21" s="46">
        <f t="shared" si="0"/>
        <v>3.5000000000000001E-3</v>
      </c>
      <c r="H21" s="46">
        <f t="shared" si="0"/>
        <v>0.05</v>
      </c>
      <c r="I21" s="46">
        <f t="shared" si="0"/>
        <v>7.0000000000000007E-2</v>
      </c>
      <c r="J21" s="46">
        <f t="shared" si="0"/>
        <v>0</v>
      </c>
      <c r="K21" s="46">
        <f t="shared" si="0"/>
        <v>5.0000000000000001E-3</v>
      </c>
      <c r="L21" s="46">
        <f t="shared" si="0"/>
        <v>0.03</v>
      </c>
      <c r="M21" s="46">
        <f t="shared" si="0"/>
        <v>8.199999999999999E-2</v>
      </c>
      <c r="N21" s="46">
        <f t="shared" si="0"/>
        <v>2.5000000000000001E-2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2E-3</v>
      </c>
      <c r="S21" s="46">
        <f t="shared" si="0"/>
        <v>0</v>
      </c>
      <c r="T21" s="46">
        <f t="shared" si="0"/>
        <v>0</v>
      </c>
    </row>
    <row r="22" spans="1:20" x14ac:dyDescent="0.25">
      <c r="A22" s="160" t="s">
        <v>28</v>
      </c>
      <c r="B22" s="161"/>
      <c r="C22" s="93">
        <f>B10*C21</f>
        <v>4.51</v>
      </c>
      <c r="D22" s="93">
        <f>B10*D21</f>
        <v>1.6400000000000001</v>
      </c>
      <c r="E22" s="93">
        <f>B10*E21</f>
        <v>0</v>
      </c>
      <c r="F22" s="93">
        <f>B10*F21</f>
        <v>4.1000000000000005</v>
      </c>
      <c r="G22" s="93">
        <f>B10*G21</f>
        <v>0.14350000000000002</v>
      </c>
      <c r="H22" s="93">
        <f>B10*H21</f>
        <v>2.0500000000000003</v>
      </c>
      <c r="I22" s="93">
        <f>B10*I21</f>
        <v>2.87</v>
      </c>
      <c r="J22" s="93">
        <f>B10*J21</f>
        <v>0</v>
      </c>
      <c r="K22" s="93">
        <f>B10*K21</f>
        <v>0.20500000000000002</v>
      </c>
      <c r="L22" s="93">
        <f>B10*L21</f>
        <v>1.23</v>
      </c>
      <c r="M22" s="93">
        <f>B10*M21</f>
        <v>3.3619999999999997</v>
      </c>
      <c r="N22" s="93">
        <f>B10*N21</f>
        <v>1.0250000000000001</v>
      </c>
      <c r="O22" s="93">
        <f>B10*O21</f>
        <v>0</v>
      </c>
      <c r="P22" s="93">
        <f>B10*P21</f>
        <v>0</v>
      </c>
      <c r="Q22" s="93">
        <f>B10*Q21</f>
        <v>0</v>
      </c>
      <c r="R22" s="93">
        <f>B10*R21</f>
        <v>8.2000000000000003E-2</v>
      </c>
      <c r="S22" s="93">
        <f>B10*S21</f>
        <v>0</v>
      </c>
      <c r="T22" s="93">
        <f>B10*T21</f>
        <v>0</v>
      </c>
    </row>
    <row r="23" spans="1:20" x14ac:dyDescent="0.25">
      <c r="A23" s="160" t="s">
        <v>29</v>
      </c>
      <c r="B23" s="161"/>
      <c r="C23" s="46">
        <v>50</v>
      </c>
      <c r="D23" s="46">
        <v>60</v>
      </c>
      <c r="E23" s="46"/>
      <c r="F23" s="46">
        <v>140</v>
      </c>
      <c r="G23" s="46">
        <v>20</v>
      </c>
      <c r="H23" s="46">
        <v>60</v>
      </c>
      <c r="I23" s="46">
        <v>220</v>
      </c>
      <c r="J23" s="46">
        <v>80</v>
      </c>
      <c r="K23" s="46">
        <v>140</v>
      </c>
      <c r="L23" s="46">
        <v>35</v>
      </c>
      <c r="M23" s="46">
        <v>40</v>
      </c>
      <c r="N23" s="46">
        <v>600</v>
      </c>
      <c r="O23" s="46"/>
      <c r="P23" s="46">
        <v>50</v>
      </c>
      <c r="Q23" s="46"/>
      <c r="R23" s="46">
        <v>300</v>
      </c>
      <c r="S23" s="46"/>
      <c r="T23" s="46">
        <v>0</v>
      </c>
    </row>
    <row r="24" spans="1:20" x14ac:dyDescent="0.25">
      <c r="A24" s="160" t="s">
        <v>30</v>
      </c>
      <c r="B24" s="161"/>
      <c r="C24" s="94">
        <f>C22*C23</f>
        <v>225.5</v>
      </c>
      <c r="D24" s="94">
        <f t="shared" ref="D24:S24" si="1">D22*D23</f>
        <v>98.4</v>
      </c>
      <c r="E24" s="94">
        <f t="shared" si="1"/>
        <v>0</v>
      </c>
      <c r="F24" s="94">
        <f t="shared" si="1"/>
        <v>574.00000000000011</v>
      </c>
      <c r="G24" s="94">
        <f t="shared" si="1"/>
        <v>2.87</v>
      </c>
      <c r="H24" s="94">
        <f t="shared" si="1"/>
        <v>123.00000000000001</v>
      </c>
      <c r="I24" s="94">
        <f t="shared" si="1"/>
        <v>631.4</v>
      </c>
      <c r="J24" s="94">
        <f t="shared" si="1"/>
        <v>0</v>
      </c>
      <c r="K24" s="94">
        <f t="shared" si="1"/>
        <v>28.700000000000003</v>
      </c>
      <c r="L24" s="94">
        <f t="shared" si="1"/>
        <v>43.05</v>
      </c>
      <c r="M24" s="94">
        <f t="shared" si="1"/>
        <v>134.47999999999999</v>
      </c>
      <c r="N24" s="94">
        <f t="shared" si="1"/>
        <v>615.00000000000011</v>
      </c>
      <c r="O24" s="94">
        <f t="shared" si="1"/>
        <v>0</v>
      </c>
      <c r="P24" s="94">
        <f t="shared" si="1"/>
        <v>0</v>
      </c>
      <c r="Q24" s="94">
        <f t="shared" si="1"/>
        <v>0</v>
      </c>
      <c r="R24" s="94">
        <f t="shared" si="1"/>
        <v>24.6</v>
      </c>
      <c r="S24" s="94">
        <f t="shared" si="1"/>
        <v>0</v>
      </c>
      <c r="T24" s="94">
        <f>T23*T22</f>
        <v>0</v>
      </c>
    </row>
    <row r="25" spans="1:20" ht="17.399999999999999" x14ac:dyDescent="0.3">
      <c r="A25" s="18" t="s">
        <v>31</v>
      </c>
      <c r="B25" s="19">
        <f>C24+D24+E24+F24+G24+H24+I24+J24+K24+L24+M24+N24+O24+P24+Q24+R24+S24+T24</f>
        <v>2501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6" x14ac:dyDescent="0.25">
      <c r="A26" s="20" t="s">
        <v>32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6" x14ac:dyDescent="0.25">
      <c r="A27" s="20" t="s">
        <v>33</v>
      </c>
      <c r="B27" s="1"/>
      <c r="C27" s="1"/>
      <c r="D27" s="1"/>
      <c r="E27" s="174"/>
      <c r="F27" s="174"/>
      <c r="G27" s="174"/>
      <c r="H27" s="17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mergeCells count="23">
    <mergeCell ref="A2:P2"/>
    <mergeCell ref="A3:P3"/>
    <mergeCell ref="A4:P4"/>
    <mergeCell ref="R6:S6"/>
    <mergeCell ref="A7:D7"/>
    <mergeCell ref="K7:M7"/>
    <mergeCell ref="P7:Q7"/>
    <mergeCell ref="R7:S7"/>
    <mergeCell ref="R8:S8"/>
    <mergeCell ref="B9:E9"/>
    <mergeCell ref="F9:I9"/>
    <mergeCell ref="J9:O9"/>
    <mergeCell ref="R9:S9"/>
    <mergeCell ref="J10:O10"/>
    <mergeCell ref="A13:A20"/>
    <mergeCell ref="A21:B21"/>
    <mergeCell ref="A22:B22"/>
    <mergeCell ref="A8:C8"/>
    <mergeCell ref="A23:B23"/>
    <mergeCell ref="A24:B24"/>
    <mergeCell ref="B10:E10"/>
    <mergeCell ref="F10:I10"/>
    <mergeCell ref="E27:H2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7"/>
  <sheetViews>
    <sheetView zoomScale="80" zoomScaleNormal="80" workbookViewId="0">
      <selection activeCell="M12" sqref="M12"/>
    </sheetView>
  </sheetViews>
  <sheetFormatPr defaultColWidth="9" defaultRowHeight="13.8" x14ac:dyDescent="0.25"/>
  <cols>
    <col min="1" max="1" width="9" style="24"/>
    <col min="2" max="2" width="18.3984375" style="24" customWidth="1"/>
    <col min="3" max="3" width="6.8984375" style="24" customWidth="1"/>
    <col min="4" max="4" width="6.59765625" style="24" customWidth="1"/>
    <col min="5" max="5" width="7.09765625" style="24" customWidth="1"/>
    <col min="6" max="6" width="6.3984375" style="24" customWidth="1"/>
    <col min="7" max="7" width="6.5" style="24" customWidth="1"/>
    <col min="8" max="8" width="5.8984375" style="24" customWidth="1"/>
    <col min="9" max="9" width="5.5" style="24" customWidth="1"/>
    <col min="10" max="10" width="6.5" style="24" customWidth="1"/>
    <col min="11" max="12" width="6.59765625" style="24" customWidth="1"/>
    <col min="13" max="13" width="7" style="24" customWidth="1"/>
    <col min="14" max="14" width="6.59765625" style="24" customWidth="1"/>
    <col min="15" max="15" width="6" style="24" customWidth="1"/>
    <col min="16" max="16" width="7" style="24" customWidth="1"/>
    <col min="17" max="17" width="5.19921875" style="24" customWidth="1"/>
    <col min="18" max="18" width="6" style="24" customWidth="1"/>
    <col min="19" max="20" width="6.69921875" style="24" customWidth="1"/>
    <col min="21" max="16384" width="9" style="24"/>
  </cols>
  <sheetData>
    <row r="1" spans="1:20" ht="15.6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ht="15.6" x14ac:dyDescent="0.25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23"/>
      <c r="R2" s="23"/>
      <c r="S2" s="23"/>
    </row>
    <row r="3" spans="1:20" ht="15.6" x14ac:dyDescent="0.25">
      <c r="A3" s="156" t="s">
        <v>134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23"/>
      <c r="R3" s="23"/>
      <c r="S3" s="23"/>
    </row>
    <row r="4" spans="1:20" ht="15.6" x14ac:dyDescent="0.25">
      <c r="A4" s="155" t="s">
        <v>172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23"/>
      <c r="R4" s="23"/>
      <c r="S4" s="23"/>
    </row>
    <row r="5" spans="1:20" x14ac:dyDescent="0.25">
      <c r="A5" s="25" t="s">
        <v>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7"/>
      <c r="S5" s="117"/>
    </row>
    <row r="6" spans="1:20" x14ac:dyDescent="0.25">
      <c r="A6" s="118" t="s">
        <v>116</v>
      </c>
      <c r="B6" s="25"/>
      <c r="C6" s="215"/>
      <c r="D6" s="215"/>
      <c r="E6" s="25"/>
      <c r="F6" s="25"/>
      <c r="G6" s="25" t="s">
        <v>60</v>
      </c>
      <c r="H6" s="25"/>
      <c r="I6" s="116"/>
      <c r="J6" s="116"/>
      <c r="K6" s="116"/>
      <c r="L6" s="116"/>
      <c r="M6" s="116"/>
      <c r="N6" s="116"/>
      <c r="O6" s="116"/>
      <c r="P6" s="116"/>
      <c r="Q6" s="116"/>
      <c r="R6" s="211" t="s">
        <v>2</v>
      </c>
      <c r="S6" s="211"/>
    </row>
    <row r="7" spans="1:20" ht="14.4" x14ac:dyDescent="0.3">
      <c r="A7" s="215" t="s">
        <v>61</v>
      </c>
      <c r="B7" s="215"/>
      <c r="C7" s="216"/>
      <c r="D7" s="216"/>
      <c r="E7" s="116" t="s">
        <v>75</v>
      </c>
      <c r="F7" s="116" t="s">
        <v>133</v>
      </c>
      <c r="G7" s="116"/>
      <c r="H7" s="116"/>
      <c r="I7" s="116"/>
      <c r="J7" s="116"/>
      <c r="K7" s="116"/>
      <c r="L7" s="116"/>
      <c r="M7" s="116"/>
      <c r="N7" s="116"/>
      <c r="O7" s="116"/>
      <c r="P7" s="217" t="s">
        <v>4</v>
      </c>
      <c r="Q7" s="217"/>
      <c r="R7" s="211">
        <v>5042022</v>
      </c>
      <c r="S7" s="211"/>
    </row>
    <row r="8" spans="1:20" ht="14.4" thickBot="1" x14ac:dyDescent="0.3">
      <c r="A8" s="210" t="s">
        <v>5</v>
      </c>
      <c r="B8" s="210"/>
      <c r="C8" s="210"/>
      <c r="D8" s="116" t="s">
        <v>128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211"/>
      <c r="S8" s="211"/>
    </row>
    <row r="9" spans="1:20" x14ac:dyDescent="0.25">
      <c r="A9" s="29"/>
      <c r="B9" s="212" t="s">
        <v>6</v>
      </c>
      <c r="C9" s="213"/>
      <c r="D9" s="213"/>
      <c r="E9" s="213"/>
      <c r="F9" s="213" t="s">
        <v>7</v>
      </c>
      <c r="G9" s="213"/>
      <c r="H9" s="213"/>
      <c r="I9" s="213"/>
      <c r="J9" s="213" t="s">
        <v>8</v>
      </c>
      <c r="K9" s="213"/>
      <c r="L9" s="213"/>
      <c r="M9" s="213"/>
      <c r="N9" s="213"/>
      <c r="O9" s="214"/>
      <c r="P9" s="116"/>
      <c r="Q9" s="116"/>
      <c r="R9" s="211"/>
      <c r="S9" s="211"/>
    </row>
    <row r="10" spans="1:20" ht="14.4" thickBot="1" x14ac:dyDescent="0.3">
      <c r="A10" s="28"/>
      <c r="B10" s="142">
        <v>58</v>
      </c>
      <c r="C10" s="143"/>
      <c r="D10" s="143"/>
      <c r="E10" s="143"/>
      <c r="F10" s="143">
        <v>61</v>
      </c>
      <c r="G10" s="143"/>
      <c r="H10" s="143"/>
      <c r="I10" s="143"/>
      <c r="J10" s="144">
        <f>B10*F10</f>
        <v>3538</v>
      </c>
      <c r="K10" s="144"/>
      <c r="L10" s="144"/>
      <c r="M10" s="144"/>
      <c r="N10" s="144"/>
      <c r="O10" s="145"/>
      <c r="P10" s="23"/>
      <c r="Q10" s="23"/>
      <c r="R10" s="23"/>
      <c r="S10" s="23"/>
    </row>
    <row r="11" spans="1:20" x14ac:dyDescent="0.25">
      <c r="A11" s="29"/>
      <c r="B11" s="72" t="s">
        <v>142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0" ht="120.75" customHeight="1" x14ac:dyDescent="0.25">
      <c r="A12" s="30"/>
      <c r="B12" s="105" t="s">
        <v>105</v>
      </c>
      <c r="C12" s="119" t="s">
        <v>21</v>
      </c>
      <c r="D12" s="119" t="s">
        <v>52</v>
      </c>
      <c r="E12" s="119" t="s">
        <v>95</v>
      </c>
      <c r="F12" s="119" t="s">
        <v>70</v>
      </c>
      <c r="G12" s="119" t="s">
        <v>96</v>
      </c>
      <c r="H12" s="119" t="s">
        <v>15</v>
      </c>
      <c r="I12" s="119" t="s">
        <v>43</v>
      </c>
      <c r="J12" s="119" t="s">
        <v>93</v>
      </c>
      <c r="K12" s="119" t="s">
        <v>18</v>
      </c>
      <c r="L12" s="119" t="s">
        <v>62</v>
      </c>
      <c r="M12" s="119" t="s">
        <v>97</v>
      </c>
      <c r="N12" s="119" t="s">
        <v>104</v>
      </c>
      <c r="O12" s="119" t="s">
        <v>98</v>
      </c>
      <c r="P12" s="119" t="s">
        <v>148</v>
      </c>
      <c r="Q12" s="119" t="s">
        <v>92</v>
      </c>
      <c r="R12" s="119"/>
      <c r="S12" s="119"/>
      <c r="T12" s="119" t="s">
        <v>100</v>
      </c>
    </row>
    <row r="13" spans="1:20" ht="20.399999999999999" x14ac:dyDescent="0.25">
      <c r="A13" s="209" t="s">
        <v>22</v>
      </c>
      <c r="B13" s="114" t="s">
        <v>21</v>
      </c>
      <c r="C13" s="107">
        <v>0.15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ht="51.6" customHeight="1" x14ac:dyDescent="0.25">
      <c r="A14" s="209"/>
      <c r="B14" s="114" t="s">
        <v>147</v>
      </c>
      <c r="C14" s="107"/>
      <c r="D14" s="107"/>
      <c r="E14" s="107">
        <v>2.5000000000000001E-2</v>
      </c>
      <c r="F14" s="107"/>
      <c r="G14" s="107"/>
      <c r="H14" s="107"/>
      <c r="I14" s="107"/>
      <c r="J14" s="107">
        <v>2E-3</v>
      </c>
      <c r="K14" s="107"/>
      <c r="L14" s="107">
        <v>0.1</v>
      </c>
      <c r="M14" s="107"/>
      <c r="N14" s="107"/>
      <c r="O14" s="107"/>
      <c r="P14" s="107">
        <v>0.04</v>
      </c>
      <c r="Q14" s="107"/>
      <c r="R14" s="107"/>
      <c r="S14" s="107"/>
      <c r="T14" s="107"/>
    </row>
    <row r="15" spans="1:20" ht="20.399999999999999" x14ac:dyDescent="0.25">
      <c r="A15" s="209"/>
      <c r="B15" s="114" t="s">
        <v>97</v>
      </c>
      <c r="C15" s="107"/>
      <c r="D15" s="107">
        <v>0.04</v>
      </c>
      <c r="E15" s="107"/>
      <c r="F15" s="107"/>
      <c r="G15" s="107"/>
      <c r="H15" s="107"/>
      <c r="I15" s="107"/>
      <c r="J15" s="107"/>
      <c r="K15" s="107"/>
      <c r="L15" s="107"/>
      <c r="M15" s="107">
        <v>1E-3</v>
      </c>
      <c r="N15" s="107"/>
      <c r="O15" s="107">
        <v>0.2</v>
      </c>
      <c r="P15" s="107"/>
      <c r="Q15" s="107"/>
      <c r="R15" s="107"/>
      <c r="S15" s="107"/>
      <c r="T15" s="107"/>
    </row>
    <row r="16" spans="1:20" ht="20.399999999999999" x14ac:dyDescent="0.25">
      <c r="A16" s="209"/>
      <c r="B16" s="114" t="s">
        <v>102</v>
      </c>
      <c r="C16" s="107"/>
      <c r="D16" s="107"/>
      <c r="E16" s="107"/>
      <c r="F16" s="107">
        <v>0.04</v>
      </c>
      <c r="G16" s="107"/>
      <c r="H16" s="108">
        <v>0.03</v>
      </c>
      <c r="I16" s="107">
        <v>0.03</v>
      </c>
      <c r="J16" s="107">
        <v>1E-3</v>
      </c>
      <c r="K16" s="107">
        <v>1E-3</v>
      </c>
      <c r="L16" s="107"/>
      <c r="M16" s="107"/>
      <c r="N16" s="107"/>
      <c r="O16" s="107">
        <v>0.6</v>
      </c>
      <c r="P16" s="107"/>
      <c r="Q16" s="107">
        <v>1E-3</v>
      </c>
      <c r="R16" s="107"/>
      <c r="S16" s="107"/>
      <c r="T16" s="107">
        <v>0.04</v>
      </c>
    </row>
    <row r="17" spans="1:20" ht="20.399999999999999" x14ac:dyDescent="0.25">
      <c r="A17" s="209"/>
      <c r="B17" s="114" t="s">
        <v>103</v>
      </c>
      <c r="C17" s="107"/>
      <c r="D17" s="107"/>
      <c r="E17" s="107"/>
      <c r="F17" s="107">
        <v>0.02</v>
      </c>
      <c r="G17" s="107">
        <v>0.06</v>
      </c>
      <c r="H17" s="107"/>
      <c r="I17" s="107"/>
      <c r="J17" s="107">
        <v>2E-3</v>
      </c>
      <c r="K17" s="107"/>
      <c r="L17" s="107"/>
      <c r="M17" s="107"/>
      <c r="N17" s="107">
        <v>0.04</v>
      </c>
      <c r="O17" s="107">
        <v>0.1</v>
      </c>
      <c r="P17" s="107"/>
      <c r="Q17" s="107">
        <v>2E-3</v>
      </c>
      <c r="R17" s="107"/>
      <c r="S17" s="107"/>
      <c r="T17" s="107"/>
    </row>
    <row r="18" spans="1:20" ht="20.399999999999999" x14ac:dyDescent="0.25">
      <c r="A18" s="209"/>
      <c r="B18" s="114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spans="1:20" ht="20.399999999999999" x14ac:dyDescent="0.25">
      <c r="A19" s="209"/>
      <c r="B19" s="115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</row>
    <row r="20" spans="1:20" x14ac:dyDescent="0.25">
      <c r="A20" s="209"/>
      <c r="B20" s="106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0"/>
    </row>
    <row r="21" spans="1:20" ht="14.25" customHeight="1" x14ac:dyDescent="0.25">
      <c r="A21" s="140" t="s">
        <v>27</v>
      </c>
      <c r="B21" s="140"/>
      <c r="C21" s="111">
        <f>C13+C14+C15+C16+C17+C18+C19+C20</f>
        <v>0.15</v>
      </c>
      <c r="D21" s="111">
        <f t="shared" ref="D21:T21" si="0">D13+D14+D15+D16+D17+D18+D19+D20</f>
        <v>0.04</v>
      </c>
      <c r="E21" s="111">
        <f t="shared" si="0"/>
        <v>2.5000000000000001E-2</v>
      </c>
      <c r="F21" s="111">
        <f t="shared" si="0"/>
        <v>0.06</v>
      </c>
      <c r="G21" s="111">
        <f t="shared" si="0"/>
        <v>0.06</v>
      </c>
      <c r="H21" s="111">
        <f t="shared" si="0"/>
        <v>0.03</v>
      </c>
      <c r="I21" s="111">
        <f t="shared" si="0"/>
        <v>0.03</v>
      </c>
      <c r="J21" s="111">
        <f t="shared" si="0"/>
        <v>5.0000000000000001E-3</v>
      </c>
      <c r="K21" s="111">
        <f t="shared" si="0"/>
        <v>1E-3</v>
      </c>
      <c r="L21" s="111">
        <f t="shared" si="0"/>
        <v>0.1</v>
      </c>
      <c r="M21" s="111">
        <f t="shared" si="0"/>
        <v>1E-3</v>
      </c>
      <c r="N21" s="111">
        <f t="shared" si="0"/>
        <v>0.04</v>
      </c>
      <c r="O21" s="111">
        <f t="shared" si="0"/>
        <v>0.9</v>
      </c>
      <c r="P21" s="111">
        <f t="shared" si="0"/>
        <v>0.04</v>
      </c>
      <c r="Q21" s="111">
        <f t="shared" si="0"/>
        <v>3.0000000000000001E-3</v>
      </c>
      <c r="R21" s="111">
        <f t="shared" si="0"/>
        <v>0</v>
      </c>
      <c r="S21" s="111">
        <f t="shared" si="0"/>
        <v>0</v>
      </c>
      <c r="T21" s="111">
        <f t="shared" si="0"/>
        <v>0.04</v>
      </c>
    </row>
    <row r="22" spans="1:20" ht="14.25" customHeight="1" x14ac:dyDescent="0.25">
      <c r="A22" s="140" t="s">
        <v>28</v>
      </c>
      <c r="B22" s="140"/>
      <c r="C22" s="112">
        <f>C21*B10</f>
        <v>8.6999999999999993</v>
      </c>
      <c r="D22" s="112">
        <f>D21*B10</f>
        <v>2.3199999999999998</v>
      </c>
      <c r="E22" s="112">
        <f>E21*B10</f>
        <v>1.4500000000000002</v>
      </c>
      <c r="F22" s="112">
        <f>F21*B10</f>
        <v>3.48</v>
      </c>
      <c r="G22" s="112">
        <f>G21*B10</f>
        <v>3.48</v>
      </c>
      <c r="H22" s="112">
        <f>H21*B10</f>
        <v>1.74</v>
      </c>
      <c r="I22" s="112">
        <f>I21*B10</f>
        <v>1.74</v>
      </c>
      <c r="J22" s="112">
        <f>J21*B10</f>
        <v>0.28999999999999998</v>
      </c>
      <c r="K22" s="112">
        <f>K21*B10</f>
        <v>5.8000000000000003E-2</v>
      </c>
      <c r="L22" s="112">
        <f>L21*B10</f>
        <v>5.8000000000000007</v>
      </c>
      <c r="M22" s="112">
        <f>M21*B10</f>
        <v>5.8000000000000003E-2</v>
      </c>
      <c r="N22" s="112">
        <f>N21*B10</f>
        <v>2.3199999999999998</v>
      </c>
      <c r="O22" s="112">
        <f>O21*B10</f>
        <v>52.2</v>
      </c>
      <c r="P22" s="112">
        <f>P21*B10</f>
        <v>2.3199999999999998</v>
      </c>
      <c r="Q22" s="112">
        <f>Q21*B10</f>
        <v>0.17400000000000002</v>
      </c>
      <c r="R22" s="112">
        <f>R21*B10</f>
        <v>0</v>
      </c>
      <c r="S22" s="112">
        <f>S21*B10</f>
        <v>0</v>
      </c>
      <c r="T22" s="112">
        <f>T21*B10</f>
        <v>2.3199999999999998</v>
      </c>
    </row>
    <row r="23" spans="1:20" x14ac:dyDescent="0.25">
      <c r="A23" s="140" t="s">
        <v>29</v>
      </c>
      <c r="B23" s="140"/>
      <c r="C23" s="107">
        <v>50</v>
      </c>
      <c r="D23" s="107">
        <v>60</v>
      </c>
      <c r="E23" s="107">
        <v>600</v>
      </c>
      <c r="F23" s="107">
        <v>60</v>
      </c>
      <c r="G23" s="107">
        <v>8</v>
      </c>
      <c r="H23" s="107">
        <v>40</v>
      </c>
      <c r="I23" s="107">
        <v>35</v>
      </c>
      <c r="J23" s="107">
        <v>20</v>
      </c>
      <c r="K23" s="107">
        <v>200</v>
      </c>
      <c r="L23" s="107">
        <v>80</v>
      </c>
      <c r="M23" s="107">
        <v>650</v>
      </c>
      <c r="N23" s="107">
        <v>50</v>
      </c>
      <c r="O23" s="107">
        <v>0</v>
      </c>
      <c r="P23" s="107">
        <v>60</v>
      </c>
      <c r="Q23" s="107">
        <v>140</v>
      </c>
      <c r="R23" s="107">
        <v>80</v>
      </c>
      <c r="S23" s="107"/>
      <c r="T23" s="107">
        <v>400</v>
      </c>
    </row>
    <row r="24" spans="1:20" ht="15" customHeight="1" x14ac:dyDescent="0.25">
      <c r="A24" s="140" t="s">
        <v>30</v>
      </c>
      <c r="B24" s="140"/>
      <c r="C24" s="113">
        <f>C23*C22</f>
        <v>434.99999999999994</v>
      </c>
      <c r="D24" s="113">
        <f t="shared" ref="D24:T24" si="1">D23*D22</f>
        <v>139.19999999999999</v>
      </c>
      <c r="E24" s="113">
        <f t="shared" si="1"/>
        <v>870.00000000000011</v>
      </c>
      <c r="F24" s="113">
        <f t="shared" si="1"/>
        <v>208.8</v>
      </c>
      <c r="G24" s="113">
        <f t="shared" si="1"/>
        <v>27.84</v>
      </c>
      <c r="H24" s="113">
        <f t="shared" si="1"/>
        <v>69.599999999999994</v>
      </c>
      <c r="I24" s="113">
        <f t="shared" si="1"/>
        <v>60.9</v>
      </c>
      <c r="J24" s="113">
        <f>J23*J22</f>
        <v>5.8</v>
      </c>
      <c r="K24" s="113">
        <f t="shared" si="1"/>
        <v>11.600000000000001</v>
      </c>
      <c r="L24" s="113">
        <f t="shared" si="1"/>
        <v>464.00000000000006</v>
      </c>
      <c r="M24" s="113">
        <f t="shared" si="1"/>
        <v>37.700000000000003</v>
      </c>
      <c r="N24" s="113">
        <f t="shared" si="1"/>
        <v>115.99999999999999</v>
      </c>
      <c r="O24" s="113">
        <f t="shared" si="1"/>
        <v>0</v>
      </c>
      <c r="P24" s="113">
        <f t="shared" si="1"/>
        <v>139.19999999999999</v>
      </c>
      <c r="Q24" s="113">
        <f t="shared" si="1"/>
        <v>24.360000000000003</v>
      </c>
      <c r="R24" s="113">
        <f t="shared" si="1"/>
        <v>0</v>
      </c>
      <c r="S24" s="113">
        <f t="shared" si="1"/>
        <v>0</v>
      </c>
      <c r="T24" s="113">
        <f t="shared" si="1"/>
        <v>927.99999999999989</v>
      </c>
    </row>
    <row r="25" spans="1:20" ht="17.399999999999999" x14ac:dyDescent="0.3">
      <c r="A25" s="35" t="s">
        <v>31</v>
      </c>
      <c r="B25" s="36">
        <f>C24+D24+E24+F24+G24+H24+I24+J24+K24+L24+M24+N24+O24+P24+Q24+R24+S24+T24</f>
        <v>3537.9999999999995</v>
      </c>
      <c r="C25" s="23"/>
      <c r="D25" s="23"/>
      <c r="E25" s="23"/>
      <c r="F25" s="23"/>
      <c r="G25" s="23"/>
      <c r="H25" s="23"/>
      <c r="I25" s="23"/>
      <c r="J25" s="23"/>
      <c r="K25" s="37"/>
      <c r="L25" s="23"/>
      <c r="M25" s="23"/>
      <c r="N25" s="23"/>
      <c r="O25" s="23"/>
      <c r="P25" s="23"/>
      <c r="Q25" s="23"/>
      <c r="R25" s="23"/>
      <c r="S25" s="23"/>
    </row>
    <row r="26" spans="1:20" ht="15.6" x14ac:dyDescent="0.25">
      <c r="A26" s="22" t="s">
        <v>32</v>
      </c>
      <c r="B26" s="23"/>
      <c r="C26" s="3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20" ht="15.6" x14ac:dyDescent="0.25">
      <c r="A27" s="22" t="s">
        <v>33</v>
      </c>
      <c r="B27" s="23"/>
    </row>
  </sheetData>
  <mergeCells count="23">
    <mergeCell ref="A7:B7"/>
    <mergeCell ref="C7:D7"/>
    <mergeCell ref="P7:Q7"/>
    <mergeCell ref="R7:S7"/>
    <mergeCell ref="A2:P2"/>
    <mergeCell ref="A3:P3"/>
    <mergeCell ref="A4:P4"/>
    <mergeCell ref="C6:D6"/>
    <mergeCell ref="R6:S6"/>
    <mergeCell ref="A8:C8"/>
    <mergeCell ref="R8:S8"/>
    <mergeCell ref="B9:E9"/>
    <mergeCell ref="F9:I9"/>
    <mergeCell ref="J9:O9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7"/>
  <sheetViews>
    <sheetView workbookViewId="0">
      <selection activeCell="K12" sqref="K12"/>
    </sheetView>
  </sheetViews>
  <sheetFormatPr defaultColWidth="9" defaultRowHeight="13.8" x14ac:dyDescent="0.25"/>
  <cols>
    <col min="1" max="1" width="6.69921875" style="3" customWidth="1"/>
    <col min="2" max="2" width="22.19921875" style="3" customWidth="1"/>
    <col min="3" max="3" width="5.69921875" style="3" customWidth="1"/>
    <col min="4" max="4" width="6.09765625" style="3" customWidth="1"/>
    <col min="5" max="5" width="6.5" style="3" customWidth="1"/>
    <col min="6" max="6" width="6.3984375" style="3" customWidth="1"/>
    <col min="7" max="8" width="5.5" style="3" customWidth="1"/>
    <col min="9" max="9" width="6.8984375" style="3" customWidth="1"/>
    <col min="10" max="10" width="6.09765625" style="3" customWidth="1"/>
    <col min="11" max="11" width="5.3984375" style="3" customWidth="1"/>
    <col min="12" max="12" width="5.69921875" style="3" customWidth="1"/>
    <col min="13" max="13" width="6.19921875" style="3" customWidth="1"/>
    <col min="14" max="14" width="7.19921875" style="3" customWidth="1"/>
    <col min="15" max="15" width="7.09765625" style="3" customWidth="1"/>
    <col min="16" max="16" width="6" style="3" customWidth="1"/>
    <col min="17" max="18" width="6.5" style="3" customWidth="1"/>
    <col min="19" max="19" width="6.59765625" style="3" customWidth="1"/>
    <col min="20" max="20" width="6.69921875" style="3" customWidth="1"/>
    <col min="21" max="16384" width="9" style="3"/>
  </cols>
  <sheetData>
    <row r="1" spans="1:20" ht="15.6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5.6" x14ac:dyDescent="0.2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"/>
      <c r="R2" s="1"/>
      <c r="S2" s="1"/>
    </row>
    <row r="3" spans="1:20" ht="15.6" x14ac:dyDescent="0.25">
      <c r="A3" s="176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"/>
      <c r="R3" s="1"/>
      <c r="S3" s="1"/>
    </row>
    <row r="4" spans="1:20" ht="15.6" x14ac:dyDescent="0.25">
      <c r="A4" s="175" t="s">
        <v>173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"/>
      <c r="R4" s="1"/>
      <c r="S4" s="1"/>
    </row>
    <row r="5" spans="1:20" x14ac:dyDescent="0.25">
      <c r="A5" s="4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/>
      <c r="S5" s="5"/>
    </row>
    <row r="6" spans="1:20" x14ac:dyDescent="0.25">
      <c r="A6" s="6" t="s">
        <v>117</v>
      </c>
      <c r="B6" s="7"/>
      <c r="C6" s="7"/>
      <c r="D6" s="7"/>
      <c r="E6" s="7"/>
      <c r="F6" s="7"/>
      <c r="G6" s="7" t="s">
        <v>60</v>
      </c>
      <c r="H6" s="7"/>
      <c r="I6" s="1"/>
      <c r="J6" s="1"/>
      <c r="K6" s="1"/>
      <c r="L6" s="1"/>
      <c r="M6" s="1"/>
      <c r="N6" s="1"/>
      <c r="O6" s="1"/>
      <c r="P6" s="1"/>
      <c r="Q6" s="1"/>
      <c r="R6" s="218" t="s">
        <v>2</v>
      </c>
      <c r="S6" s="218"/>
    </row>
    <row r="7" spans="1:20" ht="14.4" x14ac:dyDescent="0.3">
      <c r="A7" s="8" t="s">
        <v>61</v>
      </c>
      <c r="B7" s="1"/>
      <c r="C7" s="1"/>
      <c r="D7" s="1"/>
      <c r="E7" s="1" t="s">
        <v>75</v>
      </c>
      <c r="F7" s="52" t="s">
        <v>132</v>
      </c>
      <c r="G7" s="1"/>
      <c r="H7" s="1"/>
      <c r="I7" s="1"/>
      <c r="J7" s="1"/>
      <c r="K7" s="1"/>
      <c r="L7" s="1"/>
      <c r="M7" s="1"/>
      <c r="N7" s="1"/>
      <c r="O7" s="1"/>
      <c r="P7" s="163" t="s">
        <v>4</v>
      </c>
      <c r="Q7" s="163"/>
      <c r="R7" s="218">
        <v>5042022</v>
      </c>
      <c r="S7" s="218"/>
    </row>
    <row r="8" spans="1:20" ht="14.4" thickBot="1" x14ac:dyDescent="0.3">
      <c r="A8" s="8" t="s">
        <v>5</v>
      </c>
      <c r="B8" s="1"/>
      <c r="C8" s="1"/>
      <c r="D8" s="52" t="s">
        <v>128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18"/>
      <c r="S8" s="218"/>
    </row>
    <row r="9" spans="1:20" x14ac:dyDescent="0.25">
      <c r="A9" s="8"/>
      <c r="B9" s="166" t="s">
        <v>6</v>
      </c>
      <c r="C9" s="167"/>
      <c r="D9" s="167"/>
      <c r="E9" s="167"/>
      <c r="F9" s="167" t="s">
        <v>7</v>
      </c>
      <c r="G9" s="167"/>
      <c r="H9" s="167"/>
      <c r="I9" s="167"/>
      <c r="J9" s="167" t="s">
        <v>8</v>
      </c>
      <c r="K9" s="167"/>
      <c r="L9" s="167"/>
      <c r="M9" s="167"/>
      <c r="N9" s="167"/>
      <c r="O9" s="168"/>
      <c r="P9" s="1"/>
      <c r="Q9" s="1"/>
      <c r="R9" s="218"/>
      <c r="S9" s="218"/>
    </row>
    <row r="10" spans="1:20" ht="14.4" thickBot="1" x14ac:dyDescent="0.3">
      <c r="A10" s="8"/>
      <c r="B10" s="169">
        <v>58</v>
      </c>
      <c r="C10" s="170"/>
      <c r="D10" s="170"/>
      <c r="E10" s="170"/>
      <c r="F10" s="170">
        <v>61</v>
      </c>
      <c r="G10" s="170"/>
      <c r="H10" s="170"/>
      <c r="I10" s="170"/>
      <c r="J10" s="171">
        <f>B10*F10</f>
        <v>3538</v>
      </c>
      <c r="K10" s="171"/>
      <c r="L10" s="171"/>
      <c r="M10" s="171"/>
      <c r="N10" s="171"/>
      <c r="O10" s="172"/>
      <c r="P10" s="1"/>
      <c r="Q10" s="1"/>
      <c r="R10" s="1"/>
      <c r="S10" s="1"/>
    </row>
    <row r="11" spans="1:20" x14ac:dyDescent="0.25">
      <c r="A11" s="10"/>
      <c r="B11" s="1" t="s">
        <v>81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70.5" customHeight="1" x14ac:dyDescent="0.25">
      <c r="A12" s="11"/>
      <c r="B12" s="21"/>
      <c r="C12" s="96" t="s">
        <v>21</v>
      </c>
      <c r="D12" s="97" t="s">
        <v>52</v>
      </c>
      <c r="E12" s="97" t="s">
        <v>95</v>
      </c>
      <c r="F12" s="97" t="s">
        <v>110</v>
      </c>
      <c r="G12" s="97" t="s">
        <v>150</v>
      </c>
      <c r="H12" s="97"/>
      <c r="I12" s="97" t="s">
        <v>43</v>
      </c>
      <c r="J12" s="97" t="s">
        <v>93</v>
      </c>
      <c r="K12" s="97" t="s">
        <v>111</v>
      </c>
      <c r="L12" s="97" t="s">
        <v>112</v>
      </c>
      <c r="M12" s="97" t="s">
        <v>73</v>
      </c>
      <c r="N12" s="97" t="s">
        <v>108</v>
      </c>
      <c r="O12" s="97" t="s">
        <v>98</v>
      </c>
      <c r="P12" s="97"/>
      <c r="Q12" s="97"/>
      <c r="R12" s="97" t="s">
        <v>113</v>
      </c>
      <c r="S12" s="97" t="s">
        <v>106</v>
      </c>
      <c r="T12" s="97" t="s">
        <v>114</v>
      </c>
    </row>
    <row r="13" spans="1:20" ht="15.6" x14ac:dyDescent="0.25">
      <c r="A13" s="219" t="s">
        <v>22</v>
      </c>
      <c r="B13" s="100" t="s">
        <v>21</v>
      </c>
      <c r="C13" s="98">
        <v>0.1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5.6" x14ac:dyDescent="0.25">
      <c r="A14" s="219"/>
      <c r="B14" s="100" t="s">
        <v>107</v>
      </c>
      <c r="C14" s="98"/>
      <c r="D14" s="98"/>
      <c r="E14" s="98">
        <v>0.02</v>
      </c>
      <c r="F14" s="98">
        <v>0.04</v>
      </c>
      <c r="G14" s="98"/>
      <c r="H14" s="98"/>
      <c r="I14" s="98"/>
      <c r="J14" s="98">
        <v>3.0000000000000001E-3</v>
      </c>
      <c r="K14" s="98">
        <v>0.1</v>
      </c>
      <c r="L14" s="98"/>
      <c r="M14" s="98"/>
      <c r="N14" s="98"/>
      <c r="O14" s="98"/>
      <c r="P14" s="98"/>
      <c r="Q14" s="98"/>
      <c r="R14" s="98"/>
      <c r="S14" s="98"/>
      <c r="T14" s="98"/>
    </row>
    <row r="15" spans="1:20" ht="15.6" x14ac:dyDescent="0.25">
      <c r="A15" s="219"/>
      <c r="B15" s="100" t="s">
        <v>97</v>
      </c>
      <c r="C15" s="98"/>
      <c r="D15" s="98">
        <v>0.04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>
        <v>0.2</v>
      </c>
      <c r="P15" s="98"/>
      <c r="Q15" s="98"/>
      <c r="R15" s="98">
        <v>1E-3</v>
      </c>
      <c r="S15" s="98"/>
      <c r="T15" s="98"/>
    </row>
    <row r="16" spans="1:20" ht="15.6" x14ac:dyDescent="0.25">
      <c r="A16" s="219"/>
      <c r="B16" s="100" t="s">
        <v>108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>
        <v>0.04</v>
      </c>
      <c r="O16" s="98"/>
      <c r="P16" s="98"/>
      <c r="Q16" s="98"/>
      <c r="R16" s="98"/>
      <c r="S16" s="98"/>
      <c r="T16" s="98"/>
    </row>
    <row r="17" spans="1:20" x14ac:dyDescent="0.25">
      <c r="A17" s="219"/>
      <c r="B17" s="101" t="s">
        <v>149</v>
      </c>
      <c r="C17" s="98"/>
      <c r="D17" s="98"/>
      <c r="E17" s="98"/>
      <c r="F17" s="98"/>
      <c r="G17" s="98">
        <v>0.1</v>
      </c>
      <c r="H17" s="99"/>
      <c r="I17" s="98">
        <v>0.05</v>
      </c>
      <c r="J17" s="98">
        <v>2E-3</v>
      </c>
      <c r="K17" s="98"/>
      <c r="L17" s="98"/>
      <c r="M17" s="98">
        <v>1E-3</v>
      </c>
      <c r="N17" s="98"/>
      <c r="O17" s="98"/>
      <c r="P17" s="98"/>
      <c r="Q17" s="98"/>
      <c r="R17" s="98"/>
      <c r="S17" s="98"/>
      <c r="T17" s="98"/>
    </row>
    <row r="18" spans="1:20" ht="15.6" x14ac:dyDescent="0.25">
      <c r="A18" s="219"/>
      <c r="B18" s="100" t="s">
        <v>109</v>
      </c>
      <c r="C18" s="98"/>
      <c r="D18" s="98"/>
      <c r="E18" s="98"/>
      <c r="F18" s="98"/>
      <c r="G18" s="98"/>
      <c r="H18" s="98"/>
      <c r="I18" s="98"/>
      <c r="J18" s="98"/>
      <c r="K18" s="98"/>
      <c r="L18" s="98">
        <v>4.1000000000000002E-2</v>
      </c>
      <c r="M18" s="98"/>
      <c r="N18" s="98"/>
      <c r="O18" s="98"/>
      <c r="P18" s="98"/>
      <c r="Q18" s="98"/>
      <c r="R18" s="98"/>
      <c r="S18" s="98">
        <v>0.03</v>
      </c>
      <c r="T18" s="98">
        <v>1E-3</v>
      </c>
    </row>
    <row r="19" spans="1:20" ht="15.6" x14ac:dyDescent="0.25">
      <c r="A19" s="219"/>
      <c r="B19" s="120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</row>
    <row r="20" spans="1:20" ht="10.5" customHeight="1" x14ac:dyDescent="0.25">
      <c r="A20" s="219"/>
      <c r="B20" s="16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122"/>
    </row>
    <row r="21" spans="1:20" ht="24" customHeight="1" x14ac:dyDescent="0.25">
      <c r="A21" s="165" t="s">
        <v>27</v>
      </c>
      <c r="B21" s="161"/>
      <c r="C21" s="121">
        <f>C13+C14+C15+C16+C17+C18+C19+C20</f>
        <v>0.1</v>
      </c>
      <c r="D21" s="121">
        <f t="shared" ref="D21:T21" si="0">D13+D14+D15+D16+D17+D18+D19+D20</f>
        <v>0.04</v>
      </c>
      <c r="E21" s="121">
        <f t="shared" si="0"/>
        <v>0.02</v>
      </c>
      <c r="F21" s="121">
        <f t="shared" si="0"/>
        <v>0.04</v>
      </c>
      <c r="G21" s="121">
        <f t="shared" si="0"/>
        <v>0.1</v>
      </c>
      <c r="H21" s="121">
        <f t="shared" si="0"/>
        <v>0</v>
      </c>
      <c r="I21" s="121">
        <f t="shared" si="0"/>
        <v>0.05</v>
      </c>
      <c r="J21" s="121">
        <f t="shared" si="0"/>
        <v>5.0000000000000001E-3</v>
      </c>
      <c r="K21" s="121">
        <f t="shared" si="0"/>
        <v>0.1</v>
      </c>
      <c r="L21" s="121">
        <v>4.1000000000000002E-2</v>
      </c>
      <c r="M21" s="121">
        <f t="shared" si="0"/>
        <v>1E-3</v>
      </c>
      <c r="N21" s="121">
        <f t="shared" si="0"/>
        <v>0.04</v>
      </c>
      <c r="O21" s="121">
        <f t="shared" si="0"/>
        <v>0.2</v>
      </c>
      <c r="P21" s="121">
        <f t="shared" si="0"/>
        <v>0</v>
      </c>
      <c r="Q21" s="121">
        <f t="shared" si="0"/>
        <v>0</v>
      </c>
      <c r="R21" s="121">
        <f t="shared" si="0"/>
        <v>1E-3</v>
      </c>
      <c r="S21" s="121">
        <f t="shared" si="0"/>
        <v>0.03</v>
      </c>
      <c r="T21" s="103">
        <f t="shared" si="0"/>
        <v>1E-3</v>
      </c>
    </row>
    <row r="22" spans="1:20" x14ac:dyDescent="0.25">
      <c r="A22" s="160" t="s">
        <v>28</v>
      </c>
      <c r="B22" s="161"/>
      <c r="C22" s="103">
        <f>C21*B10</f>
        <v>5.8000000000000007</v>
      </c>
      <c r="D22" s="103">
        <f>D21*B10</f>
        <v>2.3199999999999998</v>
      </c>
      <c r="E22" s="103">
        <f>E21*B10</f>
        <v>1.1599999999999999</v>
      </c>
      <c r="F22" s="103">
        <f>F21*B10</f>
        <v>2.3199999999999998</v>
      </c>
      <c r="G22" s="103">
        <f>G21*B10</f>
        <v>5.8000000000000007</v>
      </c>
      <c r="H22" s="103">
        <f>H21*B10</f>
        <v>0</v>
      </c>
      <c r="I22" s="103">
        <f>B10*I21</f>
        <v>2.9000000000000004</v>
      </c>
      <c r="J22" s="103">
        <f>J21*B10</f>
        <v>0.28999999999999998</v>
      </c>
      <c r="K22" s="103">
        <f>K21*B10</f>
        <v>5.8000000000000007</v>
      </c>
      <c r="L22" s="103">
        <f>L21*B10</f>
        <v>2.3780000000000001</v>
      </c>
      <c r="M22" s="103">
        <f>M21*B10</f>
        <v>5.8000000000000003E-2</v>
      </c>
      <c r="N22" s="103">
        <f>N21*B10</f>
        <v>2.3199999999999998</v>
      </c>
      <c r="O22" s="103">
        <f t="shared" ref="O22:Q22" si="1">O21*N10</f>
        <v>0</v>
      </c>
      <c r="P22" s="103">
        <f t="shared" si="1"/>
        <v>0</v>
      </c>
      <c r="Q22" s="103">
        <f t="shared" si="1"/>
        <v>0</v>
      </c>
      <c r="R22" s="103">
        <f>R21*B10</f>
        <v>5.8000000000000003E-2</v>
      </c>
      <c r="S22" s="103">
        <f>S21*B10</f>
        <v>1.74</v>
      </c>
      <c r="T22" s="103">
        <f>T21*B10</f>
        <v>5.8000000000000003E-2</v>
      </c>
    </row>
    <row r="23" spans="1:20" x14ac:dyDescent="0.25">
      <c r="A23" s="160" t="s">
        <v>29</v>
      </c>
      <c r="B23" s="161"/>
      <c r="C23" s="98">
        <v>50</v>
      </c>
      <c r="D23" s="98">
        <v>60</v>
      </c>
      <c r="E23" s="98">
        <v>600</v>
      </c>
      <c r="F23" s="98">
        <v>50</v>
      </c>
      <c r="G23" s="98">
        <v>80</v>
      </c>
      <c r="H23" s="98">
        <v>200</v>
      </c>
      <c r="I23" s="98">
        <v>35</v>
      </c>
      <c r="J23" s="98">
        <v>20</v>
      </c>
      <c r="K23" s="98">
        <v>80</v>
      </c>
      <c r="L23" s="98">
        <v>50</v>
      </c>
      <c r="M23" s="98">
        <v>320</v>
      </c>
      <c r="N23" s="98">
        <v>150</v>
      </c>
      <c r="O23" s="98">
        <v>0</v>
      </c>
      <c r="P23" s="98">
        <v>0</v>
      </c>
      <c r="Q23" s="98">
        <v>0</v>
      </c>
      <c r="R23" s="98">
        <v>650</v>
      </c>
      <c r="S23" s="98">
        <v>420</v>
      </c>
      <c r="T23" s="98">
        <v>140</v>
      </c>
    </row>
    <row r="24" spans="1:20" x14ac:dyDescent="0.25">
      <c r="A24" s="160" t="s">
        <v>30</v>
      </c>
      <c r="B24" s="161"/>
      <c r="C24" s="104">
        <f>C23*C22</f>
        <v>290.00000000000006</v>
      </c>
      <c r="D24" s="104">
        <f t="shared" ref="D24:T24" si="2">D22*D23</f>
        <v>139.19999999999999</v>
      </c>
      <c r="E24" s="104">
        <f t="shared" si="2"/>
        <v>696</v>
      </c>
      <c r="F24" s="104">
        <f t="shared" si="2"/>
        <v>115.99999999999999</v>
      </c>
      <c r="G24" s="104">
        <f t="shared" si="2"/>
        <v>464.00000000000006</v>
      </c>
      <c r="H24" s="104">
        <f t="shared" si="2"/>
        <v>0</v>
      </c>
      <c r="I24" s="104">
        <f t="shared" si="2"/>
        <v>101.50000000000001</v>
      </c>
      <c r="J24" s="104">
        <f t="shared" si="2"/>
        <v>5.8</v>
      </c>
      <c r="K24" s="104">
        <f t="shared" si="2"/>
        <v>464.00000000000006</v>
      </c>
      <c r="L24" s="104">
        <f t="shared" si="2"/>
        <v>118.9</v>
      </c>
      <c r="M24" s="104">
        <f t="shared" si="2"/>
        <v>18.560000000000002</v>
      </c>
      <c r="N24" s="104">
        <f t="shared" si="2"/>
        <v>348</v>
      </c>
      <c r="O24" s="104">
        <f t="shared" si="2"/>
        <v>0</v>
      </c>
      <c r="P24" s="104">
        <f t="shared" si="2"/>
        <v>0</v>
      </c>
      <c r="Q24" s="104">
        <f t="shared" si="2"/>
        <v>0</v>
      </c>
      <c r="R24" s="104">
        <f t="shared" si="2"/>
        <v>37.700000000000003</v>
      </c>
      <c r="S24" s="104">
        <f t="shared" si="2"/>
        <v>730.8</v>
      </c>
      <c r="T24" s="104">
        <f t="shared" si="2"/>
        <v>8.120000000000001</v>
      </c>
    </row>
    <row r="25" spans="1:20" ht="17.399999999999999" x14ac:dyDescent="0.3">
      <c r="A25" s="18" t="s">
        <v>31</v>
      </c>
      <c r="B25" s="19">
        <f>C24+D24+E24+F24+G24+H24+I24+J24+K24+L24+M24+N24+O24+P24+Q24+R24+S24+T24</f>
        <v>3538.58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ht="15.6" x14ac:dyDescent="0.25">
      <c r="A26" s="20" t="s">
        <v>32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0" ht="15.6" x14ac:dyDescent="0.25">
      <c r="A27" s="20" t="s">
        <v>33</v>
      </c>
      <c r="B27" s="1"/>
    </row>
  </sheetData>
  <mergeCells count="19">
    <mergeCell ref="A2:P2"/>
    <mergeCell ref="A3:P3"/>
    <mergeCell ref="A4:P4"/>
    <mergeCell ref="A22:B22"/>
    <mergeCell ref="A23:B23"/>
    <mergeCell ref="A24:B24"/>
    <mergeCell ref="R6:S6"/>
    <mergeCell ref="P7:Q7"/>
    <mergeCell ref="R7:S7"/>
    <mergeCell ref="A13:A20"/>
    <mergeCell ref="A21:B21"/>
    <mergeCell ref="R8:S8"/>
    <mergeCell ref="B9:E9"/>
    <mergeCell ref="F9:I9"/>
    <mergeCell ref="J9:O9"/>
    <mergeCell ref="R9:S9"/>
    <mergeCell ref="B10:E10"/>
    <mergeCell ref="F10:I10"/>
    <mergeCell ref="J10:O10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27"/>
  <sheetViews>
    <sheetView workbookViewId="0">
      <selection activeCell="M11" sqref="M11"/>
    </sheetView>
  </sheetViews>
  <sheetFormatPr defaultColWidth="9" defaultRowHeight="13.8" x14ac:dyDescent="0.25"/>
  <cols>
    <col min="1" max="1" width="9" style="3"/>
    <col min="2" max="2" width="17" style="3" customWidth="1"/>
    <col min="3" max="3" width="6.3984375" style="3" customWidth="1"/>
    <col min="4" max="4" width="5.69921875" style="3" customWidth="1"/>
    <col min="5" max="5" width="6.59765625" style="3" customWidth="1"/>
    <col min="6" max="6" width="5.69921875" style="3" customWidth="1"/>
    <col min="7" max="7" width="6.09765625" style="3" customWidth="1"/>
    <col min="8" max="8" width="5.09765625" style="3" customWidth="1"/>
    <col min="9" max="9" width="6.3984375" style="3" customWidth="1"/>
    <col min="10" max="10" width="5.69921875" style="3" customWidth="1"/>
    <col min="11" max="12" width="6.3984375" style="3" customWidth="1"/>
    <col min="13" max="13" width="6.09765625" style="3" customWidth="1"/>
    <col min="14" max="14" width="6" style="3" customWidth="1"/>
    <col min="15" max="15" width="5.5" style="3" customWidth="1"/>
    <col min="16" max="16" width="6.3984375" style="3" customWidth="1"/>
    <col min="17" max="17" width="5.69921875" style="3" customWidth="1"/>
    <col min="18" max="18" width="6.5" style="3" customWidth="1"/>
    <col min="19" max="19" width="6.3984375" style="3" customWidth="1"/>
    <col min="20" max="20" width="6.8984375" style="3" customWidth="1"/>
    <col min="21" max="16384" width="9" style="3"/>
  </cols>
  <sheetData>
    <row r="1" spans="1:20" ht="15.6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/>
      <c r="R1" s="1"/>
      <c r="S1" s="1"/>
      <c r="T1" s="2"/>
    </row>
    <row r="2" spans="1:20" ht="15.6" x14ac:dyDescent="0.25">
      <c r="A2" s="176" t="s">
        <v>135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/>
      <c r="R2" s="1"/>
      <c r="S2" s="1"/>
      <c r="T2" s="2"/>
    </row>
    <row r="3" spans="1:20" ht="15.6" x14ac:dyDescent="0.25">
      <c r="A3" s="175" t="s">
        <v>174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"/>
      <c r="R3" s="1"/>
      <c r="S3" s="1"/>
      <c r="T3" s="2"/>
    </row>
    <row r="4" spans="1:20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1"/>
      <c r="S4" s="51"/>
      <c r="T4" s="2"/>
    </row>
    <row r="5" spans="1:20" x14ac:dyDescent="0.25">
      <c r="A5" s="6" t="s">
        <v>123</v>
      </c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62"/>
      <c r="S5" s="162"/>
      <c r="T5" s="1"/>
    </row>
    <row r="6" spans="1:20" ht="14.4" x14ac:dyDescent="0.3">
      <c r="A6" s="198" t="s">
        <v>131</v>
      </c>
      <c r="B6" s="198"/>
      <c r="C6" s="198"/>
      <c r="D6" s="198"/>
      <c r="E6" s="198"/>
      <c r="F6" s="198"/>
      <c r="G6" s="1"/>
      <c r="H6" s="1"/>
      <c r="I6" s="1"/>
      <c r="J6" s="1"/>
      <c r="K6" s="1"/>
      <c r="L6" s="1"/>
      <c r="M6" s="1"/>
      <c r="N6" s="1"/>
      <c r="O6" s="1"/>
      <c r="P6" s="163"/>
      <c r="Q6" s="163"/>
      <c r="R6" s="162"/>
      <c r="S6" s="162"/>
      <c r="T6" s="1"/>
    </row>
    <row r="7" spans="1:20" ht="14.4" thickBot="1" x14ac:dyDescent="0.3">
      <c r="A7" s="42" t="s">
        <v>5</v>
      </c>
      <c r="B7" s="42"/>
      <c r="C7" s="223" t="s">
        <v>128</v>
      </c>
      <c r="D7" s="223"/>
      <c r="E7" s="223"/>
      <c r="F7" s="223"/>
      <c r="G7" s="223"/>
      <c r="H7" s="223"/>
      <c r="I7" s="1"/>
      <c r="J7" s="1"/>
      <c r="K7" s="1"/>
      <c r="L7" s="1"/>
      <c r="M7" s="1"/>
      <c r="N7" s="1"/>
      <c r="O7" s="1"/>
      <c r="P7" s="1"/>
      <c r="Q7" s="1"/>
      <c r="R7" s="162"/>
      <c r="S7" s="162"/>
      <c r="T7" s="1"/>
    </row>
    <row r="8" spans="1:20" x14ac:dyDescent="0.25">
      <c r="A8" s="8"/>
      <c r="B8" s="166" t="s">
        <v>6</v>
      </c>
      <c r="C8" s="167"/>
      <c r="D8" s="167"/>
      <c r="E8" s="167"/>
      <c r="F8" s="167" t="s">
        <v>7</v>
      </c>
      <c r="G8" s="167"/>
      <c r="H8" s="167"/>
      <c r="I8" s="167"/>
      <c r="J8" s="167" t="s">
        <v>8</v>
      </c>
      <c r="K8" s="167"/>
      <c r="L8" s="167"/>
      <c r="M8" s="167"/>
      <c r="N8" s="167"/>
      <c r="O8" s="168"/>
      <c r="P8" s="1"/>
      <c r="Q8" s="1"/>
      <c r="R8" s="162"/>
      <c r="S8" s="162"/>
      <c r="T8" s="1"/>
    </row>
    <row r="9" spans="1:20" ht="14.4" thickBot="1" x14ac:dyDescent="0.3">
      <c r="A9" s="8"/>
      <c r="B9" s="169">
        <v>58</v>
      </c>
      <c r="C9" s="170"/>
      <c r="D9" s="170"/>
      <c r="E9" s="170"/>
      <c r="F9" s="170">
        <v>61</v>
      </c>
      <c r="G9" s="170"/>
      <c r="H9" s="170"/>
      <c r="I9" s="170"/>
      <c r="J9" s="171">
        <f>B9*F9</f>
        <v>3538</v>
      </c>
      <c r="K9" s="171"/>
      <c r="L9" s="171"/>
      <c r="M9" s="171"/>
      <c r="N9" s="171"/>
      <c r="O9" s="172"/>
      <c r="P9" s="1"/>
      <c r="Q9" s="1"/>
      <c r="R9" s="1"/>
      <c r="S9" s="1"/>
      <c r="T9" s="1"/>
    </row>
    <row r="10" spans="1:20" x14ac:dyDescent="0.25">
      <c r="A10" s="10"/>
      <c r="B10" s="1" t="s">
        <v>83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</row>
    <row r="11" spans="1:20" ht="82.5" customHeight="1" x14ac:dyDescent="0.25">
      <c r="A11" s="11"/>
      <c r="B11" s="12"/>
      <c r="C11" s="96" t="s">
        <v>21</v>
      </c>
      <c r="D11" s="97" t="s">
        <v>19</v>
      </c>
      <c r="E11" s="97" t="s">
        <v>113</v>
      </c>
      <c r="F11" s="97" t="s">
        <v>100</v>
      </c>
      <c r="G11" s="97" t="s">
        <v>93</v>
      </c>
      <c r="H11" s="97" t="s">
        <v>43</v>
      </c>
      <c r="I11" s="97" t="s">
        <v>120</v>
      </c>
      <c r="J11" s="97" t="s">
        <v>73</v>
      </c>
      <c r="K11" s="97" t="s">
        <v>18</v>
      </c>
      <c r="L11" s="97" t="s">
        <v>121</v>
      </c>
      <c r="M11" s="97" t="s">
        <v>89</v>
      </c>
      <c r="N11" s="97" t="s">
        <v>15</v>
      </c>
      <c r="O11" s="97" t="s">
        <v>98</v>
      </c>
      <c r="P11" s="97" t="s">
        <v>92</v>
      </c>
      <c r="Q11" s="97"/>
      <c r="R11" s="97" t="s">
        <v>122</v>
      </c>
      <c r="S11" s="97"/>
      <c r="T11" s="97"/>
    </row>
    <row r="12" spans="1:20" ht="15.6" x14ac:dyDescent="0.25">
      <c r="A12" s="11"/>
      <c r="B12" s="100" t="s">
        <v>118</v>
      </c>
      <c r="C12" s="98">
        <v>0.1</v>
      </c>
      <c r="D12" s="98"/>
      <c r="E12" s="98"/>
      <c r="F12" s="98"/>
      <c r="G12" s="125"/>
      <c r="H12" s="98"/>
      <c r="I12" s="98">
        <v>0.02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4.25" customHeight="1" x14ac:dyDescent="0.25">
      <c r="A13" s="220" t="s">
        <v>22</v>
      </c>
      <c r="B13" s="100" t="s">
        <v>97</v>
      </c>
      <c r="C13" s="98"/>
      <c r="D13" s="98"/>
      <c r="E13" s="98">
        <v>1E-3</v>
      </c>
      <c r="F13" s="98"/>
      <c r="G13" s="98"/>
      <c r="H13" s="98"/>
      <c r="I13" s="98"/>
      <c r="J13" s="98"/>
      <c r="K13" s="98"/>
      <c r="L13" s="98"/>
      <c r="M13" s="98"/>
      <c r="N13" s="98"/>
      <c r="O13" s="98">
        <v>0.2</v>
      </c>
      <c r="P13" s="98"/>
      <c r="Q13" s="98"/>
      <c r="R13" s="98">
        <v>0.04</v>
      </c>
      <c r="S13" s="98"/>
      <c r="T13" s="98"/>
    </row>
    <row r="14" spans="1:20" ht="15.6" x14ac:dyDescent="0.25">
      <c r="A14" s="221"/>
      <c r="B14" s="100" t="s">
        <v>119</v>
      </c>
      <c r="C14" s="98"/>
      <c r="D14" s="98">
        <v>0.2</v>
      </c>
      <c r="E14" s="98"/>
      <c r="F14" s="98">
        <v>0.04</v>
      </c>
      <c r="G14" s="98">
        <v>6.0000000000000001E-3</v>
      </c>
      <c r="H14" s="98">
        <v>5.5E-2</v>
      </c>
      <c r="I14" s="98"/>
      <c r="J14" s="98">
        <v>1E-3</v>
      </c>
      <c r="K14" s="98">
        <v>1E-3</v>
      </c>
      <c r="L14" s="98">
        <v>1E-3</v>
      </c>
      <c r="M14" s="98"/>
      <c r="N14" s="98">
        <v>0.05</v>
      </c>
      <c r="O14" s="98">
        <v>0.1</v>
      </c>
      <c r="P14" s="98">
        <v>1E-3</v>
      </c>
      <c r="Q14" s="98"/>
      <c r="R14" s="98"/>
      <c r="S14" s="98"/>
      <c r="T14" s="98"/>
    </row>
    <row r="15" spans="1:20" ht="16.2" thickBot="1" x14ac:dyDescent="0.3">
      <c r="A15" s="221"/>
      <c r="B15" s="124" t="s">
        <v>89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>
        <v>0.04</v>
      </c>
      <c r="N15" s="126"/>
      <c r="O15" s="126"/>
      <c r="P15" s="126"/>
      <c r="Q15" s="126"/>
      <c r="R15" s="126"/>
      <c r="S15" s="126"/>
      <c r="T15" s="98"/>
    </row>
    <row r="16" spans="1:20" ht="14.25" customHeight="1" x14ac:dyDescent="0.25">
      <c r="A16" s="221"/>
      <c r="B16" s="48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122"/>
    </row>
    <row r="17" spans="1:20" ht="15.6" hidden="1" x14ac:dyDescent="0.25">
      <c r="A17" s="221"/>
      <c r="B17" s="48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22"/>
    </row>
    <row r="18" spans="1:20" hidden="1" x14ac:dyDescent="0.25">
      <c r="A18" s="221"/>
      <c r="B18" s="16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122"/>
    </row>
    <row r="19" spans="1:20" hidden="1" x14ac:dyDescent="0.25">
      <c r="A19" s="222"/>
      <c r="B19" s="16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22"/>
    </row>
    <row r="20" spans="1:20" x14ac:dyDescent="0.25">
      <c r="A20" s="165" t="s">
        <v>27</v>
      </c>
      <c r="B20" s="161"/>
      <c r="C20" s="102">
        <f>C16+C15+C14+C13+C12</f>
        <v>0.1</v>
      </c>
      <c r="D20" s="102">
        <f t="shared" ref="D20:T20" si="0">D16+D15+D14+D13+D12</f>
        <v>0.2</v>
      </c>
      <c r="E20" s="102">
        <f t="shared" si="0"/>
        <v>1E-3</v>
      </c>
      <c r="F20" s="102">
        <f t="shared" si="0"/>
        <v>0.04</v>
      </c>
      <c r="G20" s="102">
        <f t="shared" si="0"/>
        <v>6.0000000000000001E-3</v>
      </c>
      <c r="H20" s="102">
        <f t="shared" si="0"/>
        <v>5.5E-2</v>
      </c>
      <c r="I20" s="102">
        <f t="shared" si="0"/>
        <v>0.02</v>
      </c>
      <c r="J20" s="102">
        <f t="shared" si="0"/>
        <v>1E-3</v>
      </c>
      <c r="K20" s="102">
        <f t="shared" si="0"/>
        <v>1E-3</v>
      </c>
      <c r="L20" s="102">
        <f t="shared" si="0"/>
        <v>1E-3</v>
      </c>
      <c r="M20" s="102">
        <f t="shared" si="0"/>
        <v>0.04</v>
      </c>
      <c r="N20" s="102">
        <f t="shared" si="0"/>
        <v>0.05</v>
      </c>
      <c r="O20" s="102">
        <f t="shared" si="0"/>
        <v>0.30000000000000004</v>
      </c>
      <c r="P20" s="102">
        <f t="shared" si="0"/>
        <v>1E-3</v>
      </c>
      <c r="Q20" s="102">
        <f t="shared" si="0"/>
        <v>0</v>
      </c>
      <c r="R20" s="102">
        <f t="shared" si="0"/>
        <v>0.04</v>
      </c>
      <c r="S20" s="102">
        <f t="shared" si="0"/>
        <v>0</v>
      </c>
      <c r="T20" s="98">
        <f t="shared" si="0"/>
        <v>0</v>
      </c>
    </row>
    <row r="21" spans="1:20" x14ac:dyDescent="0.25">
      <c r="A21" s="160" t="s">
        <v>28</v>
      </c>
      <c r="B21" s="161"/>
      <c r="C21" s="103">
        <f>C20*B9</f>
        <v>5.8000000000000007</v>
      </c>
      <c r="D21" s="103">
        <f>D20*B9</f>
        <v>11.600000000000001</v>
      </c>
      <c r="E21" s="103">
        <f>E20*B9</f>
        <v>5.8000000000000003E-2</v>
      </c>
      <c r="F21" s="103">
        <f>F20*B9</f>
        <v>2.3199999999999998</v>
      </c>
      <c r="G21" s="103">
        <f>G20*B9</f>
        <v>0.34800000000000003</v>
      </c>
      <c r="H21" s="103">
        <f>H20*B9</f>
        <v>3.19</v>
      </c>
      <c r="I21" s="103">
        <f>I20*B9</f>
        <v>1.1599999999999999</v>
      </c>
      <c r="J21" s="103">
        <f>J20*B9</f>
        <v>5.8000000000000003E-2</v>
      </c>
      <c r="K21" s="103">
        <f>K20*B9</f>
        <v>5.8000000000000003E-2</v>
      </c>
      <c r="L21" s="103">
        <f>L20*B9</f>
        <v>5.8000000000000003E-2</v>
      </c>
      <c r="M21" s="103">
        <f>M20*B9</f>
        <v>2.3199999999999998</v>
      </c>
      <c r="N21" s="103">
        <f>N20*B9</f>
        <v>2.9000000000000004</v>
      </c>
      <c r="O21" s="103">
        <f>O20*B9</f>
        <v>17.400000000000002</v>
      </c>
      <c r="P21" s="103">
        <f>P20*B9</f>
        <v>5.8000000000000003E-2</v>
      </c>
      <c r="Q21" s="103">
        <f>Q20*B9</f>
        <v>0</v>
      </c>
      <c r="R21" s="103">
        <f>R20*B9</f>
        <v>2.3199999999999998</v>
      </c>
      <c r="S21" s="103">
        <f t="shared" ref="S21:T21" si="1">S20*R9</f>
        <v>0</v>
      </c>
      <c r="T21" s="103">
        <f t="shared" si="1"/>
        <v>0</v>
      </c>
    </row>
    <row r="22" spans="1:20" x14ac:dyDescent="0.25">
      <c r="A22" s="160" t="s">
        <v>29</v>
      </c>
      <c r="B22" s="161"/>
      <c r="C22" s="98">
        <v>50</v>
      </c>
      <c r="D22" s="98">
        <v>50</v>
      </c>
      <c r="E22" s="98">
        <v>650</v>
      </c>
      <c r="F22" s="98">
        <v>400</v>
      </c>
      <c r="G22" s="98">
        <v>20</v>
      </c>
      <c r="H22" s="98">
        <v>35</v>
      </c>
      <c r="I22" s="98">
        <v>600</v>
      </c>
      <c r="J22" s="98">
        <v>320</v>
      </c>
      <c r="K22" s="98">
        <v>200</v>
      </c>
      <c r="L22" s="98">
        <v>250</v>
      </c>
      <c r="M22" s="98">
        <v>250</v>
      </c>
      <c r="N22" s="98">
        <v>40</v>
      </c>
      <c r="O22" s="98">
        <v>0</v>
      </c>
      <c r="P22" s="98">
        <v>140</v>
      </c>
      <c r="Q22" s="98">
        <v>80</v>
      </c>
      <c r="R22" s="98">
        <v>60</v>
      </c>
      <c r="S22" s="98">
        <v>0</v>
      </c>
      <c r="T22" s="98">
        <v>0</v>
      </c>
    </row>
    <row r="23" spans="1:20" x14ac:dyDescent="0.25">
      <c r="A23" s="160" t="s">
        <v>30</v>
      </c>
      <c r="B23" s="161"/>
      <c r="C23" s="104">
        <f>C21*C22</f>
        <v>290.00000000000006</v>
      </c>
      <c r="D23" s="104">
        <f t="shared" ref="D23:T23" si="2">D21*D22</f>
        <v>580.00000000000011</v>
      </c>
      <c r="E23" s="104">
        <f t="shared" si="2"/>
        <v>37.700000000000003</v>
      </c>
      <c r="F23" s="104">
        <f t="shared" si="2"/>
        <v>927.99999999999989</v>
      </c>
      <c r="G23" s="104">
        <f t="shared" si="2"/>
        <v>6.9600000000000009</v>
      </c>
      <c r="H23" s="104">
        <f t="shared" si="2"/>
        <v>111.64999999999999</v>
      </c>
      <c r="I23" s="104">
        <f t="shared" si="2"/>
        <v>696</v>
      </c>
      <c r="J23" s="104">
        <f t="shared" si="2"/>
        <v>18.560000000000002</v>
      </c>
      <c r="K23" s="104">
        <f t="shared" si="2"/>
        <v>11.600000000000001</v>
      </c>
      <c r="L23" s="104">
        <f t="shared" si="2"/>
        <v>14.5</v>
      </c>
      <c r="M23" s="104">
        <f t="shared" si="2"/>
        <v>580</v>
      </c>
      <c r="N23" s="104">
        <f t="shared" si="2"/>
        <v>116.00000000000001</v>
      </c>
      <c r="O23" s="104">
        <f t="shared" si="2"/>
        <v>0</v>
      </c>
      <c r="P23" s="104">
        <f t="shared" si="2"/>
        <v>8.120000000000001</v>
      </c>
      <c r="Q23" s="104">
        <f t="shared" si="2"/>
        <v>0</v>
      </c>
      <c r="R23" s="104">
        <f t="shared" si="2"/>
        <v>139.19999999999999</v>
      </c>
      <c r="S23" s="104">
        <f t="shared" si="2"/>
        <v>0</v>
      </c>
      <c r="T23" s="104">
        <f t="shared" si="2"/>
        <v>0</v>
      </c>
    </row>
    <row r="24" spans="1:20" ht="17.399999999999999" x14ac:dyDescent="0.3">
      <c r="A24" s="18" t="s">
        <v>31</v>
      </c>
      <c r="B24" s="19">
        <f>C23+D23+E23+F23+G23+H23+I23+J23+K23+L23+M23+N23+O23+P23+Q23+R23+S23+T23</f>
        <v>3538.29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ht="15.6" x14ac:dyDescent="0.25">
      <c r="A25" s="20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</row>
    <row r="26" spans="1:20" ht="15.6" x14ac:dyDescent="0.25">
      <c r="A26" s="20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6" x14ac:dyDescent="0.25">
      <c r="A27" s="2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mergeCells count="21">
    <mergeCell ref="A1:P1"/>
    <mergeCell ref="A2:P2"/>
    <mergeCell ref="A3:P3"/>
    <mergeCell ref="R5:S5"/>
    <mergeCell ref="P6:Q6"/>
    <mergeCell ref="R6:S6"/>
    <mergeCell ref="A6:F6"/>
    <mergeCell ref="R7:S7"/>
    <mergeCell ref="B8:E8"/>
    <mergeCell ref="F8:I8"/>
    <mergeCell ref="J8:O8"/>
    <mergeCell ref="R8:S8"/>
    <mergeCell ref="C7:H7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19сент.</vt:lpstr>
      <vt:lpstr>20сент.</vt:lpstr>
      <vt:lpstr>21сент.</vt:lpstr>
      <vt:lpstr>22сент</vt:lpstr>
      <vt:lpstr>23сент</vt:lpstr>
      <vt:lpstr>24сент</vt:lpstr>
      <vt:lpstr>26сент</vt:lpstr>
      <vt:lpstr>27сент</vt:lpstr>
      <vt:lpstr>28сент</vt:lpstr>
      <vt:lpstr>29сент</vt:lpstr>
      <vt:lpstr>30сент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2022-03-31T11:58:46Z</cp:lastPrinted>
  <dcterms:created xsi:type="dcterms:W3CDTF">2021-09-28T09:44:05Z</dcterms:created>
  <dcterms:modified xsi:type="dcterms:W3CDTF">2022-09-27T12:25:30Z</dcterms:modified>
</cp:coreProperties>
</file>